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lambeth-my.sharepoint.com/personal/rakinbola_lambeth_gov_uk/Documents/Desktop/FOIs/Data hub stuff/"/>
    </mc:Choice>
  </mc:AlternateContent>
  <xr:revisionPtr revIDLastSave="0" documentId="8_{F58A3108-8266-4448-9745-B831ABFF25C9}" xr6:coauthVersionLast="47" xr6:coauthVersionMax="47" xr10:uidLastSave="{00000000-0000-0000-0000-000000000000}"/>
  <bookViews>
    <workbookView xWindow="-120" yWindow="-120" windowWidth="20730" windowHeight="11160" xr2:uid="{F9F3D531-B76D-4412-BE44-CEFBD3C5FD5F}"/>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853" i="1" l="1"/>
  <c r="AH853" i="1"/>
  <c r="AF853" i="1"/>
  <c r="AH852" i="1"/>
  <c r="AF852" i="1"/>
  <c r="AF847" i="1"/>
  <c r="F827" i="1"/>
  <c r="J826" i="1"/>
  <c r="H826" i="1"/>
  <c r="H825" i="1"/>
  <c r="J825" i="1" s="1"/>
  <c r="H824" i="1"/>
  <c r="J824" i="1" s="1"/>
  <c r="J823" i="1"/>
  <c r="H823" i="1"/>
  <c r="J822" i="1"/>
  <c r="H822" i="1"/>
  <c r="H821" i="1"/>
  <c r="J821" i="1" s="1"/>
  <c r="H820" i="1"/>
  <c r="J820" i="1" s="1"/>
  <c r="J819" i="1"/>
  <c r="H819" i="1"/>
  <c r="J818" i="1"/>
  <c r="H818" i="1"/>
  <c r="H817" i="1"/>
  <c r="J817" i="1" s="1"/>
  <c r="H816" i="1"/>
  <c r="J816" i="1" s="1"/>
  <c r="H815" i="1"/>
  <c r="J815" i="1" s="1"/>
  <c r="J814" i="1"/>
  <c r="H814" i="1"/>
  <c r="H813" i="1"/>
  <c r="J813" i="1" s="1"/>
  <c r="H812" i="1"/>
  <c r="J812" i="1" s="1"/>
  <c r="J811" i="1"/>
  <c r="H811" i="1"/>
  <c r="J810" i="1"/>
  <c r="H810" i="1"/>
  <c r="H809" i="1"/>
  <c r="J809" i="1" s="1"/>
  <c r="F805" i="1"/>
  <c r="J803" i="1"/>
  <c r="AJ847" i="1" s="1"/>
  <c r="H803" i="1"/>
  <c r="AH847" i="1" s="1"/>
  <c r="J802" i="1"/>
  <c r="H802" i="1"/>
  <c r="J801" i="1"/>
  <c r="H801" i="1"/>
  <c r="H800" i="1"/>
  <c r="J800" i="1" s="1"/>
  <c r="J799" i="1"/>
  <c r="H799" i="1"/>
  <c r="J798" i="1"/>
  <c r="H798" i="1"/>
  <c r="J797" i="1"/>
  <c r="H797" i="1"/>
  <c r="H796" i="1"/>
  <c r="J796" i="1" s="1"/>
  <c r="J795" i="1"/>
  <c r="H795" i="1"/>
  <c r="J794" i="1"/>
  <c r="H794" i="1"/>
  <c r="J793" i="1"/>
  <c r="H793" i="1"/>
  <c r="H792" i="1"/>
  <c r="J792" i="1" s="1"/>
  <c r="J791" i="1"/>
  <c r="H791" i="1"/>
  <c r="J790" i="1"/>
  <c r="AJ852" i="1" s="1"/>
  <c r="H790" i="1"/>
  <c r="J789" i="1"/>
  <c r="H789" i="1"/>
  <c r="H788" i="1"/>
  <c r="J788" i="1" s="1"/>
  <c r="J787" i="1"/>
  <c r="H787" i="1"/>
  <c r="J786" i="1"/>
  <c r="H786" i="1"/>
  <c r="J785" i="1"/>
  <c r="H785" i="1"/>
  <c r="H784" i="1"/>
  <c r="J783" i="1"/>
  <c r="H783" i="1"/>
  <c r="J782" i="1"/>
  <c r="H782" i="1"/>
  <c r="J781" i="1"/>
  <c r="H781" i="1"/>
  <c r="J776" i="1"/>
  <c r="H776" i="1"/>
  <c r="F776" i="1"/>
  <c r="F774" i="1"/>
  <c r="H772" i="1"/>
  <c r="F772" i="1"/>
  <c r="AF851" i="1" s="1"/>
  <c r="J770" i="1"/>
  <c r="H770" i="1"/>
  <c r="F770" i="1"/>
  <c r="H768" i="1"/>
  <c r="J768" i="1" s="1"/>
  <c r="F768" i="1"/>
  <c r="H766" i="1"/>
  <c r="AH850" i="1" s="1"/>
  <c r="F766" i="1"/>
  <c r="AF850" i="1" s="1"/>
  <c r="J764" i="1"/>
  <c r="H764" i="1"/>
  <c r="F764" i="1"/>
  <c r="J762" i="1"/>
  <c r="H762" i="1"/>
  <c r="F762" i="1"/>
  <c r="H760" i="1"/>
  <c r="J760" i="1" s="1"/>
  <c r="F760" i="1"/>
  <c r="J758" i="1"/>
  <c r="H758" i="1"/>
  <c r="F758" i="1"/>
  <c r="H756" i="1"/>
  <c r="J756" i="1" s="1"/>
  <c r="F756" i="1"/>
  <c r="J754" i="1"/>
  <c r="AJ849" i="1" s="1"/>
  <c r="H754" i="1"/>
  <c r="AH849" i="1" s="1"/>
  <c r="F754" i="1"/>
  <c r="AF849" i="1" s="1"/>
  <c r="H752" i="1"/>
  <c r="J752" i="1" s="1"/>
  <c r="F752" i="1"/>
  <c r="J750" i="1"/>
  <c r="F750" i="1"/>
  <c r="J748" i="1"/>
  <c r="H748" i="1"/>
  <c r="F748" i="1"/>
  <c r="H746" i="1"/>
  <c r="F746" i="1"/>
  <c r="AF848" i="1" s="1"/>
  <c r="H742" i="1"/>
  <c r="J742" i="1" s="1"/>
  <c r="F742" i="1"/>
  <c r="J740" i="1"/>
  <c r="H740" i="1"/>
  <c r="F740" i="1"/>
  <c r="J738" i="1"/>
  <c r="H738" i="1"/>
  <c r="F738" i="1"/>
  <c r="J736" i="1"/>
  <c r="H736" i="1"/>
  <c r="F736" i="1"/>
  <c r="J734" i="1"/>
  <c r="H734" i="1"/>
  <c r="F734" i="1"/>
  <c r="F777" i="1" s="1"/>
  <c r="H730" i="1"/>
  <c r="J730" i="1" s="1"/>
  <c r="F730" i="1"/>
  <c r="J728" i="1"/>
  <c r="H728" i="1"/>
  <c r="F728" i="1"/>
  <c r="H726" i="1"/>
  <c r="J726" i="1" s="1"/>
  <c r="F726" i="1"/>
  <c r="J724" i="1"/>
  <c r="H724" i="1"/>
  <c r="AH846" i="1" s="1"/>
  <c r="F724" i="1"/>
  <c r="AF846" i="1" s="1"/>
  <c r="J718" i="1"/>
  <c r="H718" i="1"/>
  <c r="F718" i="1"/>
  <c r="H716" i="1"/>
  <c r="J716" i="1" s="1"/>
  <c r="F716" i="1"/>
  <c r="J714" i="1"/>
  <c r="H714" i="1"/>
  <c r="F714" i="1"/>
  <c r="H712" i="1"/>
  <c r="J712" i="1" s="1"/>
  <c r="F712" i="1"/>
  <c r="J710" i="1"/>
  <c r="H710" i="1"/>
  <c r="AH845" i="1" s="1"/>
  <c r="F710" i="1"/>
  <c r="AF845" i="1" s="1"/>
  <c r="H708" i="1"/>
  <c r="J708" i="1" s="1"/>
  <c r="F708" i="1"/>
  <c r="J706" i="1"/>
  <c r="AJ844" i="1" s="1"/>
  <c r="H706" i="1"/>
  <c r="AH844" i="1" s="1"/>
  <c r="F706" i="1"/>
  <c r="AF844" i="1" s="1"/>
  <c r="J704" i="1"/>
  <c r="H704" i="1"/>
  <c r="F704" i="1"/>
  <c r="J700" i="1"/>
  <c r="H700" i="1"/>
  <c r="F700" i="1"/>
  <c r="H698" i="1"/>
  <c r="J698" i="1" s="1"/>
  <c r="F698" i="1"/>
  <c r="J696" i="1"/>
  <c r="H696" i="1"/>
  <c r="F696" i="1"/>
  <c r="H694" i="1"/>
  <c r="J694" i="1" s="1"/>
  <c r="F694" i="1"/>
  <c r="J692" i="1"/>
  <c r="H692" i="1"/>
  <c r="F692" i="1"/>
  <c r="H690" i="1"/>
  <c r="J690" i="1" s="1"/>
  <c r="F690" i="1"/>
  <c r="J688" i="1"/>
  <c r="H688" i="1"/>
  <c r="AH843" i="1" s="1"/>
  <c r="F688" i="1"/>
  <c r="J686" i="1"/>
  <c r="H686" i="1"/>
  <c r="F686" i="1"/>
  <c r="J684" i="1"/>
  <c r="H684" i="1"/>
  <c r="F684" i="1"/>
  <c r="AF843" i="1" s="1"/>
  <c r="H680" i="1"/>
  <c r="AH842" i="1" s="1"/>
  <c r="F680" i="1"/>
  <c r="AF842" i="1" s="1"/>
  <c r="J676" i="1"/>
  <c r="H676" i="1"/>
  <c r="F676" i="1"/>
  <c r="H674" i="1"/>
  <c r="J674" i="1" s="1"/>
  <c r="F674" i="1"/>
  <c r="J672" i="1"/>
  <c r="H672" i="1"/>
  <c r="F672" i="1"/>
  <c r="H670" i="1"/>
  <c r="J670" i="1" s="1"/>
  <c r="F670" i="1"/>
  <c r="J668" i="1"/>
  <c r="H668" i="1"/>
  <c r="F668" i="1"/>
  <c r="J666" i="1"/>
  <c r="H666" i="1"/>
  <c r="F666" i="1"/>
  <c r="J664" i="1"/>
  <c r="H664" i="1"/>
  <c r="AH841" i="1" s="1"/>
  <c r="F664" i="1"/>
  <c r="J656" i="1"/>
  <c r="H656" i="1"/>
  <c r="F656" i="1"/>
  <c r="H652" i="1"/>
  <c r="J652" i="1" s="1"/>
  <c r="F652" i="1"/>
  <c r="J650" i="1"/>
  <c r="H650" i="1"/>
  <c r="F650" i="1"/>
  <c r="H648" i="1"/>
  <c r="J648" i="1" s="1"/>
  <c r="F648" i="1"/>
  <c r="H647" i="1"/>
  <c r="J647" i="1" s="1"/>
  <c r="F647" i="1"/>
  <c r="J646" i="1"/>
  <c r="H646" i="1"/>
  <c r="F646" i="1"/>
  <c r="J645" i="1"/>
  <c r="H645" i="1"/>
  <c r="F645" i="1"/>
  <c r="H644" i="1"/>
  <c r="H658" i="1" s="1"/>
  <c r="F644" i="1"/>
  <c r="J640" i="1"/>
  <c r="H640" i="1"/>
  <c r="F640" i="1"/>
  <c r="H639" i="1"/>
  <c r="J639" i="1" s="1"/>
  <c r="F639" i="1"/>
  <c r="J638" i="1"/>
  <c r="H638" i="1"/>
  <c r="F638" i="1"/>
  <c r="H637" i="1"/>
  <c r="J637" i="1" s="1"/>
  <c r="F637" i="1"/>
  <c r="H636" i="1"/>
  <c r="J636" i="1" s="1"/>
  <c r="F636" i="1"/>
  <c r="J630" i="1"/>
  <c r="H630" i="1"/>
  <c r="F630" i="1"/>
  <c r="J628" i="1"/>
  <c r="H628" i="1"/>
  <c r="F628" i="1"/>
  <c r="J626" i="1"/>
  <c r="H626" i="1"/>
  <c r="AH840" i="1" s="1"/>
  <c r="F626" i="1"/>
  <c r="J624" i="1"/>
  <c r="H624" i="1"/>
  <c r="F624" i="1"/>
  <c r="J617" i="1"/>
  <c r="H617" i="1"/>
  <c r="J614" i="1"/>
  <c r="H614" i="1"/>
  <c r="J612" i="1"/>
  <c r="H612" i="1"/>
  <c r="J610" i="1"/>
  <c r="H610" i="1"/>
  <c r="J608" i="1"/>
  <c r="H608" i="1"/>
  <c r="J606" i="1"/>
  <c r="H606" i="1"/>
  <c r="J603" i="1"/>
  <c r="H603" i="1"/>
  <c r="J602" i="1"/>
  <c r="H602" i="1"/>
  <c r="J598" i="1"/>
  <c r="H598" i="1"/>
  <c r="H596" i="1"/>
  <c r="J596" i="1" s="1"/>
  <c r="H594" i="1"/>
  <c r="J594" i="1" s="1"/>
  <c r="J592" i="1"/>
  <c r="H592" i="1"/>
  <c r="J590" i="1"/>
  <c r="H590" i="1"/>
  <c r="H588" i="1"/>
  <c r="J588" i="1" s="1"/>
  <c r="E586" i="1"/>
  <c r="H586" i="1" s="1"/>
  <c r="J586" i="1" s="1"/>
  <c r="J584" i="1"/>
  <c r="H584" i="1"/>
  <c r="J582" i="1"/>
  <c r="H582" i="1"/>
  <c r="J580" i="1"/>
  <c r="H580" i="1"/>
  <c r="A580" i="1"/>
  <c r="A582" i="1" s="1"/>
  <c r="A584" i="1" s="1"/>
  <c r="A586" i="1" s="1"/>
  <c r="A588" i="1" s="1"/>
  <c r="A590" i="1" s="1"/>
  <c r="A592" i="1" s="1"/>
  <c r="A594" i="1" s="1"/>
  <c r="A596" i="1" s="1"/>
  <c r="A598" i="1" s="1"/>
  <c r="J578" i="1"/>
  <c r="H578" i="1"/>
  <c r="A578" i="1"/>
  <c r="J576" i="1"/>
  <c r="H576" i="1"/>
  <c r="J574" i="1"/>
  <c r="H574" i="1"/>
  <c r="J572" i="1"/>
  <c r="H572" i="1"/>
  <c r="J570" i="1"/>
  <c r="H570" i="1"/>
  <c r="H568" i="1"/>
  <c r="J568" i="1" s="1"/>
  <c r="J566" i="1"/>
  <c r="H566" i="1"/>
  <c r="H564" i="1"/>
  <c r="J564" i="1" s="1"/>
  <c r="J562" i="1"/>
  <c r="H562" i="1"/>
  <c r="J560" i="1"/>
  <c r="H560" i="1"/>
  <c r="J558" i="1"/>
  <c r="H558" i="1"/>
  <c r="J556" i="1"/>
  <c r="H556" i="1"/>
  <c r="J554" i="1"/>
  <c r="H554" i="1"/>
  <c r="H552" i="1"/>
  <c r="J552" i="1" s="1"/>
  <c r="J550" i="1"/>
  <c r="H550" i="1"/>
  <c r="H548" i="1"/>
  <c r="J548" i="1" s="1"/>
  <c r="H546" i="1"/>
  <c r="J546" i="1" s="1"/>
  <c r="J544" i="1"/>
  <c r="H544" i="1"/>
  <c r="J542" i="1"/>
  <c r="H542" i="1"/>
  <c r="H540" i="1"/>
  <c r="J540" i="1" s="1"/>
  <c r="J538" i="1"/>
  <c r="H538" i="1"/>
  <c r="A538" i="1"/>
  <c r="A540" i="1" s="1"/>
  <c r="A542" i="1" s="1"/>
  <c r="A544" i="1" s="1"/>
  <c r="A546" i="1" s="1"/>
  <c r="A548" i="1" s="1"/>
  <c r="A550" i="1" s="1"/>
  <c r="A552" i="1" s="1"/>
  <c r="A554" i="1" s="1"/>
  <c r="A556" i="1" s="1"/>
  <c r="A558" i="1" s="1"/>
  <c r="A560" i="1" s="1"/>
  <c r="A562" i="1" s="1"/>
  <c r="A564" i="1" s="1"/>
  <c r="A566" i="1" s="1"/>
  <c r="A568" i="1" s="1"/>
  <c r="A570" i="1" s="1"/>
  <c r="A572" i="1" s="1"/>
  <c r="A574" i="1" s="1"/>
  <c r="H536" i="1"/>
  <c r="J536" i="1" s="1"/>
  <c r="J534" i="1"/>
  <c r="H534" i="1"/>
  <c r="J532" i="1"/>
  <c r="H532" i="1"/>
  <c r="H531" i="1"/>
  <c r="J531" i="1" s="1"/>
  <c r="H529" i="1"/>
  <c r="J529" i="1" s="1"/>
  <c r="J527" i="1"/>
  <c r="H527" i="1"/>
  <c r="J526" i="1"/>
  <c r="H526" i="1"/>
  <c r="H524" i="1"/>
  <c r="J524" i="1" s="1"/>
  <c r="H521" i="1"/>
  <c r="J521" i="1" s="1"/>
  <c r="J520" i="1"/>
  <c r="H520" i="1"/>
  <c r="J518" i="1"/>
  <c r="H518" i="1"/>
  <c r="H516" i="1"/>
  <c r="J516" i="1" s="1"/>
  <c r="H513" i="1"/>
  <c r="J513" i="1" s="1"/>
  <c r="H512" i="1"/>
  <c r="J512" i="1" s="1"/>
  <c r="J510" i="1"/>
  <c r="H510" i="1"/>
  <c r="H507" i="1"/>
  <c r="J507" i="1" s="1"/>
  <c r="H505" i="1"/>
  <c r="J505" i="1" s="1"/>
  <c r="J503" i="1"/>
  <c r="H503" i="1"/>
  <c r="J500" i="1"/>
  <c r="H500" i="1"/>
  <c r="H499" i="1"/>
  <c r="J499" i="1" s="1"/>
  <c r="H498" i="1"/>
  <c r="J498" i="1" s="1"/>
  <c r="J496" i="1"/>
  <c r="H496" i="1"/>
  <c r="J495" i="1"/>
  <c r="H495" i="1"/>
  <c r="H493" i="1"/>
  <c r="J493" i="1" s="1"/>
  <c r="H492" i="1"/>
  <c r="J492" i="1" s="1"/>
  <c r="J490" i="1"/>
  <c r="H490" i="1"/>
  <c r="J489" i="1"/>
  <c r="H489" i="1"/>
  <c r="H487" i="1"/>
  <c r="J487" i="1" s="1"/>
  <c r="H486" i="1"/>
  <c r="J486" i="1" s="1"/>
  <c r="H485" i="1"/>
  <c r="J485" i="1" s="1"/>
  <c r="J482" i="1"/>
  <c r="H482" i="1"/>
  <c r="H481" i="1"/>
  <c r="J481" i="1" s="1"/>
  <c r="H480" i="1"/>
  <c r="J480" i="1" s="1"/>
  <c r="J479" i="1"/>
  <c r="H479" i="1"/>
  <c r="J478" i="1"/>
  <c r="H478" i="1"/>
  <c r="H477" i="1"/>
  <c r="J477" i="1" s="1"/>
  <c r="H476" i="1"/>
  <c r="J476" i="1" s="1"/>
  <c r="J475" i="1"/>
  <c r="H475" i="1"/>
  <c r="J472" i="1"/>
  <c r="H472" i="1"/>
  <c r="H470" i="1"/>
  <c r="J470" i="1" s="1"/>
  <c r="A470" i="1"/>
  <c r="A472" i="1" s="1"/>
  <c r="A474" i="1" s="1"/>
  <c r="J468" i="1"/>
  <c r="H468" i="1"/>
  <c r="H466" i="1"/>
  <c r="J466" i="1" s="1"/>
  <c r="J464" i="1"/>
  <c r="H464" i="1"/>
  <c r="A464" i="1"/>
  <c r="A466" i="1" s="1"/>
  <c r="A468" i="1" s="1"/>
  <c r="J462" i="1"/>
  <c r="H462" i="1"/>
  <c r="H460" i="1"/>
  <c r="J460" i="1" s="1"/>
  <c r="H459" i="1"/>
  <c r="J459" i="1" s="1"/>
  <c r="H458" i="1"/>
  <c r="J458" i="1" s="1"/>
  <c r="J457" i="1"/>
  <c r="H457" i="1"/>
  <c r="H456" i="1"/>
  <c r="J456" i="1" s="1"/>
  <c r="H455" i="1"/>
  <c r="J455" i="1" s="1"/>
  <c r="H454" i="1"/>
  <c r="J454" i="1" s="1"/>
  <c r="J453" i="1"/>
  <c r="H453" i="1"/>
  <c r="H452" i="1"/>
  <c r="J452" i="1" s="1"/>
  <c r="H451" i="1"/>
  <c r="J451" i="1" s="1"/>
  <c r="H450" i="1"/>
  <c r="J450" i="1" s="1"/>
  <c r="J449" i="1"/>
  <c r="H449" i="1"/>
  <c r="J446" i="1"/>
  <c r="H446" i="1"/>
  <c r="H444" i="1"/>
  <c r="J444" i="1" s="1"/>
  <c r="J442" i="1"/>
  <c r="H442" i="1"/>
  <c r="H440" i="1"/>
  <c r="J440" i="1" s="1"/>
  <c r="H438" i="1"/>
  <c r="J438" i="1" s="1"/>
  <c r="H436" i="1"/>
  <c r="J436" i="1" s="1"/>
  <c r="H434" i="1"/>
  <c r="J434" i="1" s="1"/>
  <c r="A434" i="1"/>
  <c r="A436" i="1" s="1"/>
  <c r="A438" i="1" s="1"/>
  <c r="A440" i="1" s="1"/>
  <c r="A442" i="1" s="1"/>
  <c r="A444" i="1" s="1"/>
  <c r="A446" i="1" s="1"/>
  <c r="A448" i="1" s="1"/>
  <c r="J432" i="1"/>
  <c r="H432" i="1"/>
  <c r="A432" i="1"/>
  <c r="J430" i="1"/>
  <c r="H430" i="1"/>
  <c r="H427" i="1"/>
  <c r="J427" i="1" s="1"/>
  <c r="F427" i="1"/>
  <c r="J425" i="1"/>
  <c r="H425" i="1"/>
  <c r="F425" i="1"/>
  <c r="J423" i="1"/>
  <c r="H423" i="1"/>
  <c r="F423" i="1"/>
  <c r="J421" i="1"/>
  <c r="H421" i="1"/>
  <c r="F421" i="1"/>
  <c r="J419" i="1"/>
  <c r="H419" i="1"/>
  <c r="F419" i="1"/>
  <c r="H417" i="1"/>
  <c r="J417" i="1" s="1"/>
  <c r="F417" i="1"/>
  <c r="J415" i="1"/>
  <c r="H415" i="1"/>
  <c r="F415" i="1"/>
  <c r="H413" i="1"/>
  <c r="J413" i="1" s="1"/>
  <c r="F413" i="1"/>
  <c r="H411" i="1"/>
  <c r="J411" i="1" s="1"/>
  <c r="F411" i="1"/>
  <c r="J409" i="1"/>
  <c r="H409" i="1"/>
  <c r="F409" i="1"/>
  <c r="J407" i="1"/>
  <c r="H407" i="1"/>
  <c r="F407" i="1"/>
  <c r="J405" i="1"/>
  <c r="H405" i="1"/>
  <c r="F405" i="1"/>
  <c r="J403" i="1"/>
  <c r="H403" i="1"/>
  <c r="F403" i="1"/>
  <c r="H401" i="1"/>
  <c r="F401" i="1"/>
  <c r="AF839" i="1" s="1"/>
  <c r="J399" i="1"/>
  <c r="H399" i="1"/>
  <c r="F399" i="1"/>
  <c r="H398" i="1"/>
  <c r="J398" i="1" s="1"/>
  <c r="F398" i="1"/>
  <c r="H397" i="1"/>
  <c r="J397" i="1" s="1"/>
  <c r="F397" i="1"/>
  <c r="J396" i="1"/>
  <c r="H396" i="1"/>
  <c r="F396" i="1"/>
  <c r="J395" i="1"/>
  <c r="H395" i="1"/>
  <c r="F395" i="1"/>
  <c r="H394" i="1"/>
  <c r="AH838" i="1" s="1"/>
  <c r="F394" i="1"/>
  <c r="AF838" i="1" s="1"/>
  <c r="J390" i="1"/>
  <c r="H390" i="1"/>
  <c r="F390" i="1"/>
  <c r="H388" i="1"/>
  <c r="J388" i="1" s="1"/>
  <c r="F388" i="1"/>
  <c r="H387" i="1"/>
  <c r="J387" i="1" s="1"/>
  <c r="F387" i="1"/>
  <c r="H386" i="1"/>
  <c r="J386" i="1" s="1"/>
  <c r="F386" i="1"/>
  <c r="H385" i="1"/>
  <c r="J385" i="1" s="1"/>
  <c r="F385" i="1"/>
  <c r="J384" i="1"/>
  <c r="H384" i="1"/>
  <c r="F384" i="1"/>
  <c r="J380" i="1"/>
  <c r="H380" i="1"/>
  <c r="F380" i="1"/>
  <c r="J378" i="1"/>
  <c r="H378" i="1"/>
  <c r="F378" i="1"/>
  <c r="J376" i="1"/>
  <c r="H376" i="1"/>
  <c r="F376" i="1"/>
  <c r="H374" i="1"/>
  <c r="J374" i="1" s="1"/>
  <c r="F374" i="1"/>
  <c r="J372" i="1"/>
  <c r="H372" i="1"/>
  <c r="F372" i="1"/>
  <c r="H371" i="1"/>
  <c r="J371" i="1" s="1"/>
  <c r="F371" i="1"/>
  <c r="H369" i="1"/>
  <c r="J369" i="1" s="1"/>
  <c r="F369" i="1"/>
  <c r="J368" i="1"/>
  <c r="AJ837" i="1" s="1"/>
  <c r="H368" i="1"/>
  <c r="F368" i="1"/>
  <c r="J364" i="1"/>
  <c r="H364" i="1"/>
  <c r="F364" i="1"/>
  <c r="J362" i="1"/>
  <c r="H362" i="1"/>
  <c r="AH836" i="1" s="1"/>
  <c r="F362" i="1"/>
  <c r="J361" i="1"/>
  <c r="H361" i="1"/>
  <c r="F361" i="1"/>
  <c r="AF836" i="1" s="1"/>
  <c r="H354" i="1"/>
  <c r="J352" i="1"/>
  <c r="H352" i="1"/>
  <c r="F352" i="1"/>
  <c r="H351" i="1"/>
  <c r="J351" i="1" s="1"/>
  <c r="F351" i="1"/>
  <c r="H350" i="1"/>
  <c r="AH835" i="1" s="1"/>
  <c r="F350" i="1"/>
  <c r="AF835" i="1" s="1"/>
  <c r="J349" i="1"/>
  <c r="H349" i="1"/>
  <c r="F349" i="1"/>
  <c r="J345" i="1"/>
  <c r="H345" i="1"/>
  <c r="F345" i="1"/>
  <c r="J344" i="1"/>
  <c r="H344" i="1"/>
  <c r="F344" i="1"/>
  <c r="J343" i="1"/>
  <c r="H343" i="1"/>
  <c r="F343" i="1"/>
  <c r="H342" i="1"/>
  <c r="J342" i="1" s="1"/>
  <c r="F342" i="1"/>
  <c r="J341" i="1"/>
  <c r="H341" i="1"/>
  <c r="F341" i="1"/>
  <c r="H340" i="1"/>
  <c r="J340" i="1" s="1"/>
  <c r="F340" i="1"/>
  <c r="H339" i="1"/>
  <c r="J339" i="1" s="1"/>
  <c r="F339" i="1"/>
  <c r="J338" i="1"/>
  <c r="H338" i="1"/>
  <c r="F338" i="1"/>
  <c r="J333" i="1"/>
  <c r="H333" i="1"/>
  <c r="F333" i="1"/>
  <c r="H332" i="1"/>
  <c r="J332" i="1" s="1"/>
  <c r="F332" i="1"/>
  <c r="J330" i="1"/>
  <c r="H330" i="1"/>
  <c r="F330" i="1"/>
  <c r="H329" i="1"/>
  <c r="J329" i="1" s="1"/>
  <c r="F329" i="1"/>
  <c r="H327" i="1"/>
  <c r="J327" i="1" s="1"/>
  <c r="F327" i="1"/>
  <c r="H326" i="1"/>
  <c r="J326" i="1" s="1"/>
  <c r="F326" i="1"/>
  <c r="H324" i="1"/>
  <c r="J324" i="1" s="1"/>
  <c r="F324" i="1"/>
  <c r="J321" i="1"/>
  <c r="H321" i="1"/>
  <c r="F321" i="1"/>
  <c r="J320" i="1"/>
  <c r="H320" i="1"/>
  <c r="F320" i="1"/>
  <c r="H318" i="1"/>
  <c r="J318" i="1" s="1"/>
  <c r="F318" i="1"/>
  <c r="J317" i="1"/>
  <c r="H317" i="1"/>
  <c r="F317" i="1"/>
  <c r="F354" i="1" s="1"/>
  <c r="H315" i="1"/>
  <c r="J315" i="1" s="1"/>
  <c r="F315" i="1"/>
  <c r="H314" i="1"/>
  <c r="J314" i="1" s="1"/>
  <c r="F314" i="1"/>
  <c r="H312" i="1"/>
  <c r="J312" i="1" s="1"/>
  <c r="F312" i="1"/>
  <c r="H308" i="1"/>
  <c r="J308" i="1" s="1"/>
  <c r="F308" i="1"/>
  <c r="J306" i="1"/>
  <c r="H306" i="1"/>
  <c r="F306" i="1"/>
  <c r="F298" i="1"/>
  <c r="H297" i="1"/>
  <c r="J297" i="1" s="1"/>
  <c r="F297" i="1"/>
  <c r="J295" i="1"/>
  <c r="H295" i="1"/>
  <c r="F295" i="1"/>
  <c r="H293" i="1"/>
  <c r="J293" i="1" s="1"/>
  <c r="F293" i="1"/>
  <c r="H289" i="1"/>
  <c r="J289" i="1" s="1"/>
  <c r="F289" i="1"/>
  <c r="H288" i="1"/>
  <c r="J288" i="1" s="1"/>
  <c r="F288" i="1"/>
  <c r="H284" i="1"/>
  <c r="J284" i="1" s="1"/>
  <c r="F284" i="1"/>
  <c r="J282" i="1"/>
  <c r="H282" i="1"/>
  <c r="F282" i="1"/>
  <c r="J281" i="1"/>
  <c r="H281" i="1"/>
  <c r="F281" i="1"/>
  <c r="H280" i="1"/>
  <c r="J280" i="1" s="1"/>
  <c r="F280" i="1"/>
  <c r="J276" i="1"/>
  <c r="H276" i="1"/>
  <c r="F276" i="1"/>
  <c r="H275" i="1"/>
  <c r="J275" i="1" s="1"/>
  <c r="F275" i="1"/>
  <c r="H274" i="1"/>
  <c r="J274" i="1" s="1"/>
  <c r="F274" i="1"/>
  <c r="H273" i="1"/>
  <c r="J273" i="1" s="1"/>
  <c r="F273" i="1"/>
  <c r="H272" i="1"/>
  <c r="J272" i="1" s="1"/>
  <c r="F272" i="1"/>
  <c r="J271" i="1"/>
  <c r="H271" i="1"/>
  <c r="F271" i="1"/>
  <c r="J270" i="1"/>
  <c r="H270" i="1"/>
  <c r="F270" i="1"/>
  <c r="H269" i="1"/>
  <c r="J269" i="1" s="1"/>
  <c r="F269" i="1"/>
  <c r="J268" i="1"/>
  <c r="H268" i="1"/>
  <c r="F268" i="1"/>
  <c r="H264" i="1"/>
  <c r="J264" i="1" s="1"/>
  <c r="F264" i="1"/>
  <c r="H263" i="1"/>
  <c r="J263" i="1" s="1"/>
  <c r="F263" i="1"/>
  <c r="H262" i="1"/>
  <c r="J262" i="1" s="1"/>
  <c r="F262" i="1"/>
  <c r="J261" i="1"/>
  <c r="H261" i="1"/>
  <c r="F261" i="1"/>
  <c r="J260" i="1"/>
  <c r="H260" i="1"/>
  <c r="F260" i="1"/>
  <c r="J259" i="1"/>
  <c r="H259" i="1"/>
  <c r="F259" i="1"/>
  <c r="J252" i="1"/>
  <c r="H252" i="1"/>
  <c r="F252" i="1"/>
  <c r="H251" i="1"/>
  <c r="J251" i="1" s="1"/>
  <c r="F251" i="1"/>
  <c r="H250" i="1"/>
  <c r="J250" i="1" s="1"/>
  <c r="F250" i="1"/>
  <c r="H249" i="1"/>
  <c r="J249" i="1" s="1"/>
  <c r="F249" i="1"/>
  <c r="J248" i="1"/>
  <c r="H248" i="1"/>
  <c r="F248" i="1"/>
  <c r="J247" i="1"/>
  <c r="H247" i="1"/>
  <c r="F247" i="1"/>
  <c r="J246" i="1"/>
  <c r="H246" i="1"/>
  <c r="F246" i="1"/>
  <c r="H245" i="1"/>
  <c r="J245" i="1" s="1"/>
  <c r="F245" i="1"/>
  <c r="J244" i="1"/>
  <c r="H244" i="1"/>
  <c r="F244" i="1"/>
  <c r="H243" i="1"/>
  <c r="J243" i="1" s="1"/>
  <c r="F243" i="1"/>
  <c r="H242" i="1"/>
  <c r="J242" i="1" s="1"/>
  <c r="F242" i="1"/>
  <c r="H241" i="1"/>
  <c r="J241" i="1" s="1"/>
  <c r="F241" i="1"/>
  <c r="H240" i="1"/>
  <c r="J240" i="1" s="1"/>
  <c r="F240" i="1"/>
  <c r="J239" i="1"/>
  <c r="H239" i="1"/>
  <c r="F239" i="1"/>
  <c r="J238" i="1"/>
  <c r="H238" i="1"/>
  <c r="F238" i="1"/>
  <c r="H237" i="1"/>
  <c r="J237" i="1" s="1"/>
  <c r="F237" i="1"/>
  <c r="J236" i="1"/>
  <c r="H236" i="1"/>
  <c r="F236" i="1"/>
  <c r="H234" i="1"/>
  <c r="J234" i="1" s="1"/>
  <c r="F234" i="1"/>
  <c r="H233" i="1"/>
  <c r="J233" i="1" s="1"/>
  <c r="F233" i="1"/>
  <c r="H232" i="1"/>
  <c r="J232" i="1" s="1"/>
  <c r="F232" i="1"/>
  <c r="H231" i="1"/>
  <c r="J231" i="1" s="1"/>
  <c r="F231" i="1"/>
  <c r="J230" i="1"/>
  <c r="H230" i="1"/>
  <c r="F230" i="1"/>
  <c r="J229" i="1"/>
  <c r="H229" i="1"/>
  <c r="F229" i="1"/>
  <c r="H228" i="1"/>
  <c r="J228" i="1" s="1"/>
  <c r="F228" i="1"/>
  <c r="J227" i="1"/>
  <c r="H227" i="1"/>
  <c r="F227" i="1"/>
  <c r="H226" i="1"/>
  <c r="J226" i="1" s="1"/>
  <c r="F226" i="1"/>
  <c r="H225" i="1"/>
  <c r="J225" i="1" s="1"/>
  <c r="F225" i="1"/>
  <c r="H224" i="1"/>
  <c r="J224" i="1" s="1"/>
  <c r="F224" i="1"/>
  <c r="J223" i="1"/>
  <c r="H223" i="1"/>
  <c r="F223" i="1"/>
  <c r="J222" i="1"/>
  <c r="H222" i="1"/>
  <c r="F222" i="1"/>
  <c r="J221" i="1"/>
  <c r="H221" i="1"/>
  <c r="F221" i="1"/>
  <c r="H220" i="1"/>
  <c r="J220" i="1" s="1"/>
  <c r="F220" i="1"/>
  <c r="J219" i="1"/>
  <c r="H219" i="1"/>
  <c r="F219" i="1"/>
  <c r="H218" i="1"/>
  <c r="J218" i="1" s="1"/>
  <c r="F218" i="1"/>
  <c r="H216" i="1"/>
  <c r="J216" i="1" s="1"/>
  <c r="F216" i="1"/>
  <c r="H215" i="1"/>
  <c r="J215" i="1" s="1"/>
  <c r="F215" i="1"/>
  <c r="J214" i="1"/>
  <c r="H214" i="1"/>
  <c r="F214" i="1"/>
  <c r="J213" i="1"/>
  <c r="H213" i="1"/>
  <c r="F213" i="1"/>
  <c r="J212" i="1"/>
  <c r="H212" i="1"/>
  <c r="F212" i="1"/>
  <c r="H211" i="1"/>
  <c r="J211" i="1" s="1"/>
  <c r="F211" i="1"/>
  <c r="J210" i="1"/>
  <c r="H210" i="1"/>
  <c r="F210" i="1"/>
  <c r="H209" i="1"/>
  <c r="J209" i="1" s="1"/>
  <c r="F209" i="1"/>
  <c r="H208" i="1"/>
  <c r="J208" i="1" s="1"/>
  <c r="F208" i="1"/>
  <c r="H207" i="1"/>
  <c r="J207" i="1" s="1"/>
  <c r="F207" i="1"/>
  <c r="H206" i="1"/>
  <c r="J206" i="1" s="1"/>
  <c r="F206" i="1"/>
  <c r="J205" i="1"/>
  <c r="H205" i="1"/>
  <c r="F205" i="1"/>
  <c r="J204" i="1"/>
  <c r="H204" i="1"/>
  <c r="F204" i="1"/>
  <c r="H203" i="1"/>
  <c r="J203" i="1" s="1"/>
  <c r="F203" i="1"/>
  <c r="J202" i="1"/>
  <c r="H202" i="1"/>
  <c r="F202" i="1"/>
  <c r="H201" i="1"/>
  <c r="J201" i="1" s="1"/>
  <c r="F201" i="1"/>
  <c r="H200" i="1"/>
  <c r="J200" i="1" s="1"/>
  <c r="F200" i="1"/>
  <c r="F198" i="1"/>
  <c r="J197" i="1"/>
  <c r="H197" i="1"/>
  <c r="F197" i="1"/>
  <c r="H196" i="1"/>
  <c r="J196" i="1" s="1"/>
  <c r="F196" i="1"/>
  <c r="J195" i="1"/>
  <c r="H195" i="1"/>
  <c r="F195" i="1"/>
  <c r="H194" i="1"/>
  <c r="J194" i="1" s="1"/>
  <c r="F194" i="1"/>
  <c r="H193" i="1"/>
  <c r="J193" i="1" s="1"/>
  <c r="F193" i="1"/>
  <c r="H192" i="1"/>
  <c r="J192" i="1" s="1"/>
  <c r="F192" i="1"/>
  <c r="H191" i="1"/>
  <c r="J191" i="1" s="1"/>
  <c r="F191" i="1"/>
  <c r="J190" i="1"/>
  <c r="H190" i="1"/>
  <c r="F190" i="1"/>
  <c r="J189" i="1"/>
  <c r="H189" i="1"/>
  <c r="F189" i="1"/>
  <c r="H188" i="1"/>
  <c r="J188" i="1" s="1"/>
  <c r="F188" i="1"/>
  <c r="J187" i="1"/>
  <c r="H187" i="1"/>
  <c r="F187" i="1"/>
  <c r="F253" i="1" s="1"/>
  <c r="H186" i="1"/>
  <c r="J186" i="1" s="1"/>
  <c r="F186" i="1"/>
  <c r="H185" i="1"/>
  <c r="J185" i="1" s="1"/>
  <c r="F185" i="1"/>
  <c r="H184" i="1"/>
  <c r="J184" i="1" s="1"/>
  <c r="F184" i="1"/>
  <c r="H183" i="1"/>
  <c r="J183" i="1" s="1"/>
  <c r="F183" i="1"/>
  <c r="J182" i="1"/>
  <c r="H182" i="1"/>
  <c r="F182" i="1"/>
  <c r="J181" i="1"/>
  <c r="H181" i="1"/>
  <c r="H180" i="1"/>
  <c r="J180" i="1" s="1"/>
  <c r="H175" i="1"/>
  <c r="J175" i="1" s="1"/>
  <c r="F175" i="1"/>
  <c r="H174" i="1"/>
  <c r="J174" i="1" s="1"/>
  <c r="F174" i="1"/>
  <c r="J173" i="1"/>
  <c r="H173" i="1"/>
  <c r="F173" i="1"/>
  <c r="J172" i="1"/>
  <c r="H172" i="1"/>
  <c r="F172" i="1"/>
  <c r="J171" i="1"/>
  <c r="H171" i="1"/>
  <c r="F171" i="1"/>
  <c r="J170" i="1"/>
  <c r="H170" i="1"/>
  <c r="F170" i="1"/>
  <c r="H169" i="1"/>
  <c r="J169" i="1" s="1"/>
  <c r="F169" i="1"/>
  <c r="J168" i="1"/>
  <c r="H168" i="1"/>
  <c r="F168" i="1"/>
  <c r="H167" i="1"/>
  <c r="J167" i="1" s="1"/>
  <c r="F167" i="1"/>
  <c r="H166" i="1"/>
  <c r="J166" i="1" s="1"/>
  <c r="F166" i="1"/>
  <c r="J165" i="1"/>
  <c r="H165" i="1"/>
  <c r="F165" i="1"/>
  <c r="J164" i="1"/>
  <c r="H164" i="1"/>
  <c r="F164" i="1"/>
  <c r="H163" i="1"/>
  <c r="J163" i="1" s="1"/>
  <c r="F163" i="1"/>
  <c r="J162" i="1"/>
  <c r="H162" i="1"/>
  <c r="F162" i="1"/>
  <c r="H161" i="1"/>
  <c r="J161" i="1" s="1"/>
  <c r="F161" i="1"/>
  <c r="H160" i="1"/>
  <c r="J160" i="1" s="1"/>
  <c r="F160" i="1"/>
  <c r="H159" i="1"/>
  <c r="J159" i="1" s="1"/>
  <c r="F159" i="1"/>
  <c r="J157" i="1"/>
  <c r="H157" i="1"/>
  <c r="F157" i="1"/>
  <c r="J156" i="1"/>
  <c r="H156" i="1"/>
  <c r="F156" i="1"/>
  <c r="J155" i="1"/>
  <c r="H155" i="1"/>
  <c r="F155" i="1"/>
  <c r="H154" i="1"/>
  <c r="J154" i="1" s="1"/>
  <c r="F154" i="1"/>
  <c r="J153" i="1"/>
  <c r="H153" i="1"/>
  <c r="F153" i="1"/>
  <c r="H152" i="1"/>
  <c r="J152" i="1" s="1"/>
  <c r="F152" i="1"/>
  <c r="H151" i="1"/>
  <c r="J151" i="1" s="1"/>
  <c r="F151" i="1"/>
  <c r="H150" i="1"/>
  <c r="J150" i="1" s="1"/>
  <c r="F150" i="1"/>
  <c r="H149" i="1"/>
  <c r="J149" i="1" s="1"/>
  <c r="F149" i="1"/>
  <c r="J148" i="1"/>
  <c r="H148" i="1"/>
  <c r="F148" i="1"/>
  <c r="J147" i="1"/>
  <c r="H147" i="1"/>
  <c r="F147" i="1"/>
  <c r="J146" i="1"/>
  <c r="H146" i="1"/>
  <c r="F146" i="1"/>
  <c r="J145" i="1"/>
  <c r="H145" i="1"/>
  <c r="F145" i="1"/>
  <c r="H144" i="1"/>
  <c r="J144" i="1" s="1"/>
  <c r="F144" i="1"/>
  <c r="J143" i="1"/>
  <c r="H143" i="1"/>
  <c r="F143" i="1"/>
  <c r="H142" i="1"/>
  <c r="J142" i="1" s="1"/>
  <c r="F142" i="1"/>
  <c r="H141" i="1"/>
  <c r="J141" i="1" s="1"/>
  <c r="F141" i="1"/>
  <c r="J139" i="1"/>
  <c r="H139" i="1"/>
  <c r="F139" i="1"/>
  <c r="J138" i="1"/>
  <c r="H138" i="1"/>
  <c r="F138" i="1"/>
  <c r="J137" i="1"/>
  <c r="H137" i="1"/>
  <c r="F137" i="1"/>
  <c r="J136" i="1"/>
  <c r="H136" i="1"/>
  <c r="F136" i="1"/>
  <c r="H135" i="1"/>
  <c r="J135" i="1" s="1"/>
  <c r="F135" i="1"/>
  <c r="J134" i="1"/>
  <c r="H134" i="1"/>
  <c r="F134" i="1"/>
  <c r="H133" i="1"/>
  <c r="J133" i="1" s="1"/>
  <c r="F133" i="1"/>
  <c r="H132" i="1"/>
  <c r="J132" i="1" s="1"/>
  <c r="F132" i="1"/>
  <c r="J131" i="1"/>
  <c r="H131" i="1"/>
  <c r="F131" i="1"/>
  <c r="J130" i="1"/>
  <c r="H130" i="1"/>
  <c r="F130" i="1"/>
  <c r="H129" i="1"/>
  <c r="J129" i="1" s="1"/>
  <c r="F129" i="1"/>
  <c r="J128" i="1"/>
  <c r="H128" i="1"/>
  <c r="F128" i="1"/>
  <c r="H127" i="1"/>
  <c r="J127" i="1" s="1"/>
  <c r="F127" i="1"/>
  <c r="H126" i="1"/>
  <c r="J126" i="1" s="1"/>
  <c r="F126" i="1"/>
  <c r="H125" i="1"/>
  <c r="J125" i="1" s="1"/>
  <c r="F125" i="1"/>
  <c r="J124" i="1"/>
  <c r="H124" i="1"/>
  <c r="F124" i="1"/>
  <c r="J123" i="1"/>
  <c r="H123" i="1"/>
  <c r="F123" i="1"/>
  <c r="F176" i="1" s="1"/>
  <c r="J122" i="1"/>
  <c r="H122" i="1"/>
  <c r="J121" i="1"/>
  <c r="H121" i="1"/>
  <c r="H176" i="1" s="1"/>
  <c r="H113" i="1"/>
  <c r="J113" i="1" s="1"/>
  <c r="F113" i="1"/>
  <c r="H111" i="1"/>
  <c r="J111" i="1" s="1"/>
  <c r="F111" i="1"/>
  <c r="J103" i="1"/>
  <c r="H103" i="1"/>
  <c r="F103" i="1"/>
  <c r="H101" i="1"/>
  <c r="J101" i="1" s="1"/>
  <c r="F101" i="1"/>
  <c r="J99" i="1"/>
  <c r="H99" i="1"/>
  <c r="F99" i="1"/>
  <c r="H97" i="1"/>
  <c r="J97" i="1" s="1"/>
  <c r="F97" i="1"/>
  <c r="H95" i="1"/>
  <c r="J95" i="1" s="1"/>
  <c r="F95" i="1"/>
  <c r="H93" i="1"/>
  <c r="J93" i="1" s="1"/>
  <c r="F93" i="1"/>
  <c r="H91" i="1"/>
  <c r="J91" i="1" s="1"/>
  <c r="F91" i="1"/>
  <c r="AF831" i="1" s="1"/>
  <c r="H89" i="1"/>
  <c r="H104" i="1" s="1"/>
  <c r="F89" i="1"/>
  <c r="H81" i="1"/>
  <c r="J81" i="1" s="1"/>
  <c r="F81" i="1"/>
  <c r="J79" i="1"/>
  <c r="H79" i="1"/>
  <c r="F79" i="1"/>
  <c r="H77" i="1"/>
  <c r="J77" i="1" s="1"/>
  <c r="F77" i="1"/>
  <c r="H75" i="1"/>
  <c r="J75" i="1" s="1"/>
  <c r="F75" i="1"/>
  <c r="H73" i="1"/>
  <c r="J73" i="1" s="1"/>
  <c r="F73" i="1"/>
  <c r="J71" i="1"/>
  <c r="H71" i="1"/>
  <c r="F71" i="1"/>
  <c r="H69" i="1"/>
  <c r="J69" i="1" s="1"/>
  <c r="F69" i="1"/>
  <c r="J67" i="1"/>
  <c r="H67" i="1"/>
  <c r="F67" i="1"/>
  <c r="H65" i="1"/>
  <c r="F65" i="1"/>
  <c r="F84" i="1" s="1"/>
  <c r="H55" i="1"/>
  <c r="J55" i="1" s="1"/>
  <c r="F55" i="1"/>
  <c r="J53" i="1"/>
  <c r="H53" i="1"/>
  <c r="F53" i="1"/>
  <c r="H51" i="1"/>
  <c r="J51" i="1" s="1"/>
  <c r="F51" i="1"/>
  <c r="J49" i="1"/>
  <c r="H49" i="1"/>
  <c r="F49" i="1"/>
  <c r="J47" i="1"/>
  <c r="H47" i="1"/>
  <c r="F47" i="1"/>
  <c r="H46" i="1"/>
  <c r="F46" i="1"/>
  <c r="J46" i="1" s="1"/>
  <c r="H45" i="1"/>
  <c r="J45" i="1" s="1"/>
  <c r="F45" i="1"/>
  <c r="J41" i="1"/>
  <c r="H41" i="1"/>
  <c r="F41" i="1"/>
  <c r="H40" i="1"/>
  <c r="F40" i="1"/>
  <c r="J40" i="1" s="1"/>
  <c r="H39" i="1"/>
  <c r="F39" i="1"/>
  <c r="J39" i="1" s="1"/>
  <c r="J38" i="1"/>
  <c r="H38" i="1"/>
  <c r="F38" i="1"/>
  <c r="H37" i="1"/>
  <c r="J37" i="1" s="1"/>
  <c r="F37" i="1"/>
  <c r="J33" i="1"/>
  <c r="H33" i="1"/>
  <c r="F33" i="1"/>
  <c r="J32" i="1"/>
  <c r="H32" i="1"/>
  <c r="F32" i="1"/>
  <c r="J28" i="1"/>
  <c r="H28" i="1"/>
  <c r="F28" i="1"/>
  <c r="J26" i="1"/>
  <c r="H26" i="1"/>
  <c r="F26" i="1"/>
  <c r="H25" i="1"/>
  <c r="J25" i="1" s="1"/>
  <c r="F25" i="1"/>
  <c r="J24" i="1"/>
  <c r="H24" i="1"/>
  <c r="F24" i="1"/>
  <c r="H20" i="1"/>
  <c r="J20" i="1" s="1"/>
  <c r="F20" i="1"/>
  <c r="H18" i="1"/>
  <c r="F18" i="1"/>
  <c r="J18" i="1" s="1"/>
  <c r="J16" i="1"/>
  <c r="H16" i="1"/>
  <c r="F16" i="1"/>
  <c r="J15" i="1"/>
  <c r="H15" i="1"/>
  <c r="F15" i="1"/>
  <c r="H14" i="1"/>
  <c r="J14" i="1" s="1"/>
  <c r="F14" i="1"/>
  <c r="F57" i="1" s="1"/>
  <c r="H13" i="1"/>
  <c r="F13" i="1"/>
  <c r="AJ832" i="1" l="1"/>
  <c r="J115" i="1"/>
  <c r="J253" i="1"/>
  <c r="J298" i="1"/>
  <c r="J176" i="1"/>
  <c r="AJ843" i="1"/>
  <c r="AJ845" i="1"/>
  <c r="J772" i="1"/>
  <c r="AJ851" i="1" s="1"/>
  <c r="AH851" i="1"/>
  <c r="AF830" i="1"/>
  <c r="AF841" i="1"/>
  <c r="F720" i="1"/>
  <c r="AF834" i="1"/>
  <c r="AF837" i="1"/>
  <c r="J394" i="1"/>
  <c r="AJ838" i="1" s="1"/>
  <c r="J401" i="1"/>
  <c r="AJ839" i="1" s="1"/>
  <c r="AH839" i="1"/>
  <c r="J644" i="1"/>
  <c r="AJ840" i="1" s="1"/>
  <c r="J766" i="1"/>
  <c r="AJ850" i="1" s="1"/>
  <c r="J827" i="1"/>
  <c r="AH834" i="1"/>
  <c r="J619" i="1"/>
  <c r="AH837" i="1"/>
  <c r="AH832" i="1"/>
  <c r="H115" i="1"/>
  <c r="H84" i="1"/>
  <c r="AH830" i="1"/>
  <c r="J65" i="1"/>
  <c r="H253" i="1"/>
  <c r="AH833" i="1" s="1"/>
  <c r="AJ834" i="1"/>
  <c r="H720" i="1"/>
  <c r="J350" i="1"/>
  <c r="J354" i="1" s="1"/>
  <c r="AF829" i="1"/>
  <c r="F104" i="1"/>
  <c r="F829" i="1" s="1"/>
  <c r="AF832" i="1"/>
  <c r="F115" i="1"/>
  <c r="F619" i="1"/>
  <c r="J680" i="1"/>
  <c r="AJ842" i="1" s="1"/>
  <c r="AF833" i="1"/>
  <c r="AH831" i="1"/>
  <c r="AJ835" i="1"/>
  <c r="H619" i="1"/>
  <c r="J784" i="1"/>
  <c r="J805" i="1" s="1"/>
  <c r="H805" i="1"/>
  <c r="H827" i="1"/>
  <c r="AJ841" i="1"/>
  <c r="AH829" i="1"/>
  <c r="H57" i="1"/>
  <c r="J13" i="1"/>
  <c r="J89" i="1"/>
  <c r="H298" i="1"/>
  <c r="AF840" i="1"/>
  <c r="F658" i="1"/>
  <c r="AJ846" i="1"/>
  <c r="J777" i="1"/>
  <c r="AH848" i="1"/>
  <c r="J746" i="1"/>
  <c r="AJ848" i="1" s="1"/>
  <c r="H777" i="1"/>
  <c r="AJ836" i="1"/>
  <c r="J57" i="1" l="1"/>
  <c r="AJ829" i="1"/>
  <c r="AF856" i="1"/>
  <c r="J720" i="1"/>
  <c r="H829" i="1"/>
  <c r="AJ833" i="1"/>
  <c r="AH856" i="1"/>
  <c r="AJ830" i="1"/>
  <c r="J84" i="1"/>
  <c r="J658" i="1"/>
  <c r="AJ831" i="1"/>
  <c r="J104" i="1"/>
  <c r="AJ856" i="1" l="1"/>
  <c r="J829" i="1"/>
  <c r="AJ859" i="1" s="1"/>
</calcChain>
</file>

<file path=xl/sharedStrings.xml><?xml version="1.0" encoding="utf-8"?>
<sst xmlns="http://schemas.openxmlformats.org/spreadsheetml/2006/main" count="1942" uniqueCount="622">
  <si>
    <t xml:space="preserve">CENTRAL AREA </t>
  </si>
  <si>
    <t>YEAR 4 STREETS PROGRAMME</t>
  </si>
  <si>
    <t>PROPERTY ADDRESS :</t>
  </si>
  <si>
    <t>16 St Johns Crescent</t>
  </si>
  <si>
    <t>SCAFFOLDING</t>
  </si>
  <si>
    <t>ITEM</t>
  </si>
  <si>
    <t>DESCRIPTION OF WORKS</t>
  </si>
  <si>
    <t>QUANTITY</t>
  </si>
  <si>
    <t>UNIT</t>
  </si>
  <si>
    <t>RATE</t>
  </si>
  <si>
    <t>VALUE</t>
  </si>
  <si>
    <t>Rescope Qty</t>
  </si>
  <si>
    <t xml:space="preserve"> Rescope Value</t>
  </si>
  <si>
    <t>Claim %</t>
  </si>
  <si>
    <t>Valuation Claim</t>
  </si>
  <si>
    <t>1</t>
  </si>
  <si>
    <t xml:space="preserve">Scaffolding: Provide, erect and dismantle tubular scaffolding, with ladders, pulley ropes, wheel fixings etc. </t>
  </si>
  <si>
    <t xml:space="preserve"> </t>
  </si>
  <si>
    <t>Capital SOR | Scaffolding | Scaffolding and Access</t>
  </si>
  <si>
    <t>a</t>
  </si>
  <si>
    <t>5.00m high   -  8 weeks hire</t>
  </si>
  <si>
    <t>m²</t>
  </si>
  <si>
    <t>b</t>
  </si>
  <si>
    <t>10.00m high - 10 weeks hire</t>
  </si>
  <si>
    <t>c</t>
  </si>
  <si>
    <t>15.00m high - 13 weeks hire</t>
  </si>
  <si>
    <t>d</t>
  </si>
  <si>
    <t xml:space="preserve">20.00m high - 13 weeks hire </t>
  </si>
  <si>
    <t>e</t>
  </si>
  <si>
    <t>Provide access to Chimney stacks for rebuilding or repair; up to 2m high</t>
  </si>
  <si>
    <t>Nr</t>
  </si>
  <si>
    <t>f</t>
  </si>
  <si>
    <t>Additional weekly hire (allow 26 weeks total for blocks)</t>
  </si>
  <si>
    <t>Scaffolding: Provide, erect, maintain for a period not exceeding one week and dismantle tubular tower scaffolding with all ladders, pulley rope, wheel fixings and one lift of boards.</t>
  </si>
  <si>
    <t>ne 10.00m high</t>
  </si>
  <si>
    <t>ne 15.00m high</t>
  </si>
  <si>
    <t>ne 20.00mm high</t>
  </si>
  <si>
    <t>Move tubular tower scaffolding to new location as directed by Contract Administrator, temporary dismantle and re-erect as necessary, any height of tower.</t>
  </si>
  <si>
    <t>Provide scissor lift or telescopic hydraulic platform vehicle, max capacity 200kg up to 10.00m platform height, attend upon CA during inspection, with any temporary relocation, remove.</t>
  </si>
  <si>
    <t xml:space="preserve">10m High </t>
  </si>
  <si>
    <t>Days</t>
  </si>
  <si>
    <t xml:space="preserve">20m High </t>
  </si>
  <si>
    <t>Protection</t>
  </si>
  <si>
    <t>Debris netting</t>
  </si>
  <si>
    <t>Provide, erect and maintain dust proof external screen, remove.</t>
  </si>
  <si>
    <t>3 metre wide protective fan over communal entrances</t>
  </si>
  <si>
    <t>Brick Guards</t>
  </si>
  <si>
    <t>m</t>
  </si>
  <si>
    <t>Temporary Guard rails to plant rooms/lift shaft/stairwells</t>
  </si>
  <si>
    <t>Provide, erect, maintain for a period n.e. one week, dismantle, flexible plastic, standard size rubbish chute fixed to scaffold;  complete with siteguard panels, side entry chute.</t>
  </si>
  <si>
    <t>ne 20.00m high</t>
  </si>
  <si>
    <t xml:space="preserve"> 6 a</t>
  </si>
  <si>
    <t>300kg electric goods hoist seving up to 9 storeys high; including erection, testing, 13 weeks hire, power supply, all electricity, 2 metre high 'Heras' fencing. enclosure and dismantling</t>
  </si>
  <si>
    <t>Additional weekly hire</t>
  </si>
  <si>
    <t>weeks</t>
  </si>
  <si>
    <t>2 metre high 'Heras fencing to perimeter of ground/1st floor scaffold</t>
  </si>
  <si>
    <t>Scaffold alarm to perimeter at 1st floor level for 28 day period; including installation and dismantling, warning signs to each elevation, 2 pairs of dual-tech beams and control via a keyholding company.</t>
  </si>
  <si>
    <t>SECTION TOTAL</t>
  </si>
  <si>
    <t>DOMESTIC PLUMBING WORKS</t>
  </si>
  <si>
    <t>Above Ground Drainage</t>
  </si>
  <si>
    <t xml:space="preserve">Soil Stacks </t>
  </si>
  <si>
    <t>Take down external soil stack complete to any dwelling over 2 but n.e. 4 storeys; renew with 110mm PVCu pipework including all fittings, joints, fixing to structure, making good &amp; testing.</t>
  </si>
  <si>
    <t>Capital SOR | Rain Water Goods | Rainwater Goods - Renewal</t>
  </si>
  <si>
    <t>Renew 110mm diameter PVCu length or section of internal soil stack;  including all fixings &amp; clips, joints, making good, removal &amp; refixing of duct casings and testing.</t>
  </si>
  <si>
    <t>Extra over for replacement in cast iron.</t>
  </si>
  <si>
    <t>Gutters &amp; Downpipes</t>
  </si>
  <si>
    <t>112mm PVCu gutter of any profile; including support brackets, angles, outlets, stop ends, cutting, lining &amp; levelling, connections to existing guttering &amp; downpipes.</t>
  </si>
  <si>
    <t>150mm PVCu gutter of any profile; including support brackets, angles, outlets, stop ends, cutting, lining &amp; levelling, connections to existing guttering &amp; downpipes.</t>
  </si>
  <si>
    <t>Renew round or square PVCu downpipe to any dwelling over 2 but n.e. 4 storeys; including new brackets, branches, offsets, hopper head, shoe, terminal, slate, joints &amp; making good.</t>
  </si>
  <si>
    <t>Associated Asbestos works are covered in a separate section of this document</t>
  </si>
  <si>
    <t>COMMUNAL LIGHTING</t>
  </si>
  <si>
    <t>CL1</t>
  </si>
  <si>
    <t>Supply and install three compartment 150 x 50mm steel galvanised trunking from both electrical intakes rising up the stairwell to the roof space and along all undersides of balconies. Trunking to be wireway for landlords lighting, door entry and communal aerial cabling.</t>
  </si>
  <si>
    <t>Storeys</t>
  </si>
  <si>
    <t>Capital SOR | Electrical Installations | Communal Lighting</t>
  </si>
  <si>
    <t>CL2</t>
  </si>
  <si>
    <t>Landlords lighting shall be wired through the new three compartment trunking in 1.5mm² PVC single-stranded cable. Lighting shall be controlled from the controlled landlords distribution board.</t>
  </si>
  <si>
    <t>CL3</t>
  </si>
  <si>
    <t>Supply and install new  fittings on the underside of the public balconies (Coughtrie CPS 28-2D (large) or equivalent specification) which shall be fed via HG galvanised steel conduit fed from the new three compartment trunking.</t>
  </si>
  <si>
    <t>nr</t>
  </si>
  <si>
    <t>CL4</t>
  </si>
  <si>
    <t>Supply and install new fittings to stairwells (Coughtrie CPS 28-2D (large) or equivalent specification) which shall be fed via HG galvanised steel conduit fed from the new three compartment trunking.</t>
  </si>
  <si>
    <t>CL5</t>
  </si>
  <si>
    <r>
      <t xml:space="preserve">Supply and install new fittings to electrical intake cupboards (Coughtrie CPS 28-2D (large) or equivalent specification) which shall be fed via HG galvanised steel conduit fed from the new three compartment trunking </t>
    </r>
    <r>
      <rPr>
        <b/>
        <sz val="14"/>
        <rFont val="Arial"/>
        <family val="2"/>
      </rPr>
      <t xml:space="preserve">including the provision of an independent switch control.  </t>
    </r>
  </si>
  <si>
    <t>CL6</t>
  </si>
  <si>
    <t>Supply and install  wall-packette fittings (70W Holophane or equivalent approved) to entrances and front and sides externally fed by 1.5mm² M.I.C.C. cable wiring.</t>
  </si>
  <si>
    <t>CL7</t>
  </si>
  <si>
    <t>Supply and install new Timeswitch Quartz controlled solar dial zone 2       (Sangamo controls or equivalent specification) complete with box for conduit entry.</t>
  </si>
  <si>
    <t>CL8</t>
  </si>
  <si>
    <t>External bulkhead light with photo-cell and internal switch.</t>
  </si>
  <si>
    <t>LIGHTNING CONDUCTOR</t>
  </si>
  <si>
    <t>Supply and install the following including all labour, plant, materials, making good, builders work etc and with full cognisance of the expanded detail relating to items on this page provided on the attached, related specification.</t>
  </si>
  <si>
    <t>LC1</t>
  </si>
  <si>
    <t>Supply and install lightning conductor system including all fixings, clips, joints, terminals, clamps and earthing rods all in accordance with the requirements set out in the lightning protection specification and also allow for bonding ladders, rails, communal aerial masts and poles to earth.</t>
  </si>
  <si>
    <t>Capital SOR | Lightning Protection | Lightning Protection System - Renewal</t>
  </si>
  <si>
    <t>LC2</t>
  </si>
  <si>
    <t>Test and commission lightning protection system including demonstrations and provision of all commissioning sheets and certificates, installed drawings and technical materials.</t>
  </si>
  <si>
    <t>UPVC WINDOWS</t>
  </si>
  <si>
    <t>UPVC</t>
  </si>
  <si>
    <t>Carry out conditions survey including photographic record to property before works commence for uPVC windows</t>
  </si>
  <si>
    <t>Take down or disconnect any security grilles, wires, alarms, nets, curtains and battens to facilitate removal and installation of windows; re-connect wiring and alarms and re-fix battens, nets and curtains.</t>
  </si>
  <si>
    <t>prop</t>
  </si>
  <si>
    <t>uPVC Windows, fixed pane    400  x   600</t>
  </si>
  <si>
    <t>uPVC Windows, fixed pane    400  x   800</t>
  </si>
  <si>
    <t>uPVC Windows, fixed pane    600  x   800</t>
  </si>
  <si>
    <t>uPVC Windows, fixed pane    600  x   1000</t>
  </si>
  <si>
    <t>uPVC Windows, fixed pane    800  x   1000</t>
  </si>
  <si>
    <t>uPVC Windows, fixed pane  1000  x   1000</t>
  </si>
  <si>
    <t>g</t>
  </si>
  <si>
    <t>uPVC Windows, fixed pane  1200  x   1000</t>
  </si>
  <si>
    <t>h</t>
  </si>
  <si>
    <t>uPVC Windows, fixed pane  1400  x   1000</t>
  </si>
  <si>
    <t>i</t>
  </si>
  <si>
    <t>uPVC Windows, fixed pane  1600  x   1000</t>
  </si>
  <si>
    <t>j</t>
  </si>
  <si>
    <t>uPVC Windows, fixed pane  1800  x   1000</t>
  </si>
  <si>
    <t>k</t>
  </si>
  <si>
    <t>uPVC Windows, fixed pane  2000  x   1000</t>
  </si>
  <si>
    <t>l</t>
  </si>
  <si>
    <t>uPVC Windows, fixed pane  1200  x   2000</t>
  </si>
  <si>
    <t>uPVC Windows, fixed pane  1400  x   2000</t>
  </si>
  <si>
    <t>n</t>
  </si>
  <si>
    <t>uPVC Windows, fixed pane  1600  x   2000</t>
  </si>
  <si>
    <t>o</t>
  </si>
  <si>
    <t>uPVC Windows, fixed pane  1800  x   2000</t>
  </si>
  <si>
    <t>p</t>
  </si>
  <si>
    <t>uPVC Windows, fixed pane  2000  x   2000</t>
  </si>
  <si>
    <t>q</t>
  </si>
  <si>
    <t>uPVC Windows, fixed pane  2200  x   2000</t>
  </si>
  <si>
    <t>uPVC Windows, Casement    400  x   600</t>
  </si>
  <si>
    <t>uPVC Windows, Casement    400  x   800</t>
  </si>
  <si>
    <t>uPVC Windows, Casement    600  x   800</t>
  </si>
  <si>
    <t>uPVC Windows, Casement    600  x   1000</t>
  </si>
  <si>
    <t>uPVC Windows, Casement    800  x   1000</t>
  </si>
  <si>
    <t>uPVC Windows, Casement  1000  x   1000</t>
  </si>
  <si>
    <t>uPVC Windows, Casement  1200  x   1000</t>
  </si>
  <si>
    <t>uPVC Windows, Casement  1400  x   1000</t>
  </si>
  <si>
    <t>uPVC Windows, Casement  1600  x   1000</t>
  </si>
  <si>
    <t>uPVC Windows, Casement  1800  x   1000</t>
  </si>
  <si>
    <t>uPVC Windows, Casement  2000  x   1000</t>
  </si>
  <si>
    <t>uPVC Windows, Casement  1200  x   2000</t>
  </si>
  <si>
    <t>uPVC Windows, Casement  1400  x   2000</t>
  </si>
  <si>
    <t>uPVC Windows, Casement  1600  x   2000</t>
  </si>
  <si>
    <t>uPVC Windows, Casement  1800  x   2000</t>
  </si>
  <si>
    <t>uPVC Windows, Casement  2000  x   2000</t>
  </si>
  <si>
    <t>uPVC Windows, Casement  2200  x   2000</t>
  </si>
  <si>
    <t>uPVC Windows, Tilt and Turn    400  x   600</t>
  </si>
  <si>
    <t>uPVC Windows, Tilt and Turn    400  x   800</t>
  </si>
  <si>
    <t>uPVC Windows, Tilt and Turn    600  x   800</t>
  </si>
  <si>
    <t>uPVC Windows, Tilt and Turn    600  x   1000</t>
  </si>
  <si>
    <t>uPVC Windows, Tilt and Turn    800  x   1000</t>
  </si>
  <si>
    <t>uPVC Windows, Tilt and Turn  1000  x   1000</t>
  </si>
  <si>
    <t>uPVC Windows, Tilt and Turn  1200  x   1000</t>
  </si>
  <si>
    <t>uPVC Windows, Tilt and Turn  1400  x   1000</t>
  </si>
  <si>
    <t>uPVC Windows, Tilt and Turn  1600  x   1000</t>
  </si>
  <si>
    <t>uPVC Windows, Tilt and Turn  1800  x   1000</t>
  </si>
  <si>
    <t>uPVC Windows, Tilt and Turn  2000  x   1000</t>
  </si>
  <si>
    <t>uPVC Windows, Tilt and Turn  1200  x   2000</t>
  </si>
  <si>
    <t>uPVC Windows, Tilt and Turn  1400  x   2000</t>
  </si>
  <si>
    <t>uPVC Windows, Tilt and Turn  1600  x   2000</t>
  </si>
  <si>
    <t>uPVC Windows, Tilt and Turn  1800  x   2000</t>
  </si>
  <si>
    <t>uPVC Windows, Tilt and Turn  2000  x   2000</t>
  </si>
  <si>
    <t>uPVC Windows, Tilt and Turn  2200  x   2000</t>
  </si>
  <si>
    <t>Capital SOR | Windows | Windows - Renewal - Double Glazed</t>
  </si>
  <si>
    <t>TIMBER WINDOWS</t>
  </si>
  <si>
    <t>Carry out conditions survey including photographic record to property before works commence</t>
  </si>
  <si>
    <t>Prop</t>
  </si>
  <si>
    <t>Timber Windows, fixed pane    400  x   600</t>
  </si>
  <si>
    <t>Timber Windows, fixed pane    400  x   800</t>
  </si>
  <si>
    <t>Timber Windows, fixed pane    600  x   800</t>
  </si>
  <si>
    <t>Timber Windows, fixed pane    600  x   1000</t>
  </si>
  <si>
    <t>Timber Windows, fixed pane    800  x   1000</t>
  </si>
  <si>
    <t>Timber Windows, fixed pane  1000  x   1000</t>
  </si>
  <si>
    <t>Timber Windows, fixed pane  1200  x   1000</t>
  </si>
  <si>
    <t>Timber Windows, fixed pane  1400  x   1000</t>
  </si>
  <si>
    <t>Timber Windows, fixed pane  1600  x   1000</t>
  </si>
  <si>
    <t>Timber Windows, fixed pane  1800  x   1000</t>
  </si>
  <si>
    <t>Timber Windows, fixed pane  2000  x   1000</t>
  </si>
  <si>
    <t>Timber Windows, fixed pane  1200  x   2000</t>
  </si>
  <si>
    <t>Timber Windows, fixed pane  1400  x   2000</t>
  </si>
  <si>
    <t>Timber Windows, fixed pane  1600  x   2000</t>
  </si>
  <si>
    <t>Timber Windows, fixed pane  1800  x   2000</t>
  </si>
  <si>
    <t>Timber Windows, fixed pane  2000  x   2000</t>
  </si>
  <si>
    <t>Timber Windows, fixed pane  2200  x   2000</t>
  </si>
  <si>
    <t>Timber Windows, Casement    400  x   600</t>
  </si>
  <si>
    <t>Timber Windows, Casement    400  x   800</t>
  </si>
  <si>
    <t>Timber Windows, Casement    600  x   800</t>
  </si>
  <si>
    <t>Timber Windows, Casement    600  x   1000</t>
  </si>
  <si>
    <t>Timber Windows, Casement    800  x   1000</t>
  </si>
  <si>
    <t>Timber Windows, Casement  1000  x   1000</t>
  </si>
  <si>
    <t>Timber Windows, Casement  1200  x   1000</t>
  </si>
  <si>
    <t>Timber Windows, Casement  1400  x   1000</t>
  </si>
  <si>
    <t>Timber Windows, Casement  1600  x   1000</t>
  </si>
  <si>
    <t>Timber Windows, Casement  1800  x   1000</t>
  </si>
  <si>
    <t>Timber Windows, Casement  2000  x   1000</t>
  </si>
  <si>
    <t>Timber Windows, Casement  1200  x   2000</t>
  </si>
  <si>
    <t>Timber Windows, Casement  1400  x   2000</t>
  </si>
  <si>
    <t>Timber Windows, Casement  1600  x   2000</t>
  </si>
  <si>
    <t>Timber Windows, Casement  1800  x   2000</t>
  </si>
  <si>
    <t>Timber Windows, Casement  2000  x   2000</t>
  </si>
  <si>
    <t>Timber Windows, Casement  2200  x   2000</t>
  </si>
  <si>
    <t>Timber Windows, Tilt and Turn    400  x   600</t>
  </si>
  <si>
    <t>Timber Windows, Tilt and Turn    400  x   800</t>
  </si>
  <si>
    <t>Timber Windows, Tilt and Turn    600  x   800</t>
  </si>
  <si>
    <t>Timber Windows, Tilt and Turn    600  x   1000</t>
  </si>
  <si>
    <t>Timber Windows, Tilt and Turn    800  x   1000</t>
  </si>
  <si>
    <t>Timber Windows, Tilt and Turn  1000  x   1000</t>
  </si>
  <si>
    <t>Timber Windows, Tilt and Turn  1200  x   1000</t>
  </si>
  <si>
    <t>Timber Windows, Tilt and Turn  1400  x   1000</t>
  </si>
  <si>
    <t>Timber Windows, Tilt and Turn  1600  x   1000</t>
  </si>
  <si>
    <t>Timber Windows, Tilt and Turn  1800  x   1000</t>
  </si>
  <si>
    <t>Timber Windows, Tilt and Turn  2000  x   1000</t>
  </si>
  <si>
    <t>Timber Windows, Tilt and Turn  1200  x   2000</t>
  </si>
  <si>
    <t>Timber Windows, Tilt and Turn  1400  x   2000</t>
  </si>
  <si>
    <t>Timber Windows, Tilt and Turn  1600  x   2000</t>
  </si>
  <si>
    <t>Timber Windows, Tilt and Turn  1800  x   2000</t>
  </si>
  <si>
    <t>Timber Windows, Tilt and Turn  2000  x   2000</t>
  </si>
  <si>
    <t>Timber Windows, Tilt and Turn  2200  x   2000</t>
  </si>
  <si>
    <t>Timber Windows, Vertical Sliders    400  x   600</t>
  </si>
  <si>
    <t>Timber Windows, Vertical Sliders    400  x   800</t>
  </si>
  <si>
    <t>Timber Windows, Vertical Sliders    600  x   800</t>
  </si>
  <si>
    <t>Timber Windows, Vertical Sliders    600  x   1000</t>
  </si>
  <si>
    <t>Timber Windows, Vertical Sliders    800  x   1000</t>
  </si>
  <si>
    <t>Timber Windows, Vertical Sliders  1000  x   1000</t>
  </si>
  <si>
    <t>Timber Windows, Vertical Sliders  1200  x   1000</t>
  </si>
  <si>
    <t>Timber Windows, Vertical Sliders  1400  x   1000</t>
  </si>
  <si>
    <t>Timber Windows, Vertical Sliders  1600  x   1000</t>
  </si>
  <si>
    <t>Timber Windows, Vertical Sliders  1800  x   1000</t>
  </si>
  <si>
    <t>Timber Windows, Vertical Sliders  2000  x   1000</t>
  </si>
  <si>
    <t>Timber Windows, Vertical Sliders  1200  x   2000</t>
  </si>
  <si>
    <t>Timber Windows, Vertical Sliders  1400  x   2000</t>
  </si>
  <si>
    <t>Timber Windows, Vertical Sliders  1600  x   2000</t>
  </si>
  <si>
    <t>Timber Windows, Vertical Sliders  1800  x   2000</t>
  </si>
  <si>
    <t>Timber Windows, Vertical Sliders  2000  x   2000</t>
  </si>
  <si>
    <t>Timber Windows, Vertical Sliders  2200  x   2000</t>
  </si>
  <si>
    <t>EXTRA OVER WORKS FOR WINDOW INSTALLATIONS</t>
  </si>
  <si>
    <t xml:space="preserve">Glass </t>
  </si>
  <si>
    <r>
      <t xml:space="preserve">2 x 4mm toughened safety glass </t>
    </r>
    <r>
      <rPr>
        <i/>
        <u/>
        <sz val="14"/>
        <rFont val="Arial"/>
        <family val="2"/>
      </rPr>
      <t>or</t>
    </r>
    <r>
      <rPr>
        <sz val="14"/>
        <rFont val="Arial"/>
        <family val="2"/>
      </rPr>
      <t xml:space="preserve"> 24mm 'Plastisol' panel</t>
    </r>
  </si>
  <si>
    <t>6.4mm laminated to outer pane</t>
  </si>
  <si>
    <t>4mm obscure</t>
  </si>
  <si>
    <t>6mm obscure</t>
  </si>
  <si>
    <t>georgian bar insert</t>
  </si>
  <si>
    <t>self-cleaning glass</t>
  </si>
  <si>
    <t>Cills etc</t>
  </si>
  <si>
    <t xml:space="preserve">  95mm cill</t>
  </si>
  <si>
    <t>150mm cill</t>
  </si>
  <si>
    <t>180mm cill</t>
  </si>
  <si>
    <t>225mm cill</t>
  </si>
  <si>
    <t xml:space="preserve">  16mm couplers and covers</t>
  </si>
  <si>
    <t xml:space="preserve">  20mm packers</t>
  </si>
  <si>
    <t>baypole and adaptors</t>
  </si>
  <si>
    <t>bay jacks</t>
  </si>
  <si>
    <t>lining to box sash</t>
  </si>
  <si>
    <t>Windowboards</t>
  </si>
  <si>
    <t xml:space="preserve"> 'cappit' windowboard</t>
  </si>
  <si>
    <t>windowboard including all mitres, end caps &amp; intersections</t>
  </si>
  <si>
    <t>scrollboard</t>
  </si>
  <si>
    <t>180mm uPVC liner trim including all adhesive, mitres, end caps and intersections.</t>
  </si>
  <si>
    <t>5</t>
  </si>
  <si>
    <t>Extract Fan works</t>
  </si>
  <si>
    <t>core drill hole through brickwork for fan</t>
  </si>
  <si>
    <t>temporarily protect hole prior to installation of fan</t>
  </si>
  <si>
    <t>Other</t>
  </si>
  <si>
    <r>
      <rPr>
        <u/>
        <sz val="14"/>
        <rFont val="Arial"/>
        <family val="2"/>
      </rPr>
      <t>Provide 2</t>
    </r>
    <r>
      <rPr>
        <sz val="14"/>
        <rFont val="Arial"/>
        <family val="2"/>
      </rPr>
      <t xml:space="preserve"> folding-arm opener </t>
    </r>
    <r>
      <rPr>
        <u/>
        <sz val="14"/>
        <rFont val="Arial"/>
        <family val="2"/>
      </rPr>
      <t>operator poles</t>
    </r>
    <r>
      <rPr>
        <sz val="14"/>
        <rFont val="Arial"/>
        <family val="2"/>
      </rPr>
      <t xml:space="preserve"> to each resident. </t>
    </r>
  </si>
  <si>
    <t>Item</t>
  </si>
  <si>
    <t>12.5 thick plasterboard, 3mm thick plaster and 2 coats of emulsion in patch repair to reveals including all preparation and beading.</t>
  </si>
  <si>
    <t>m2</t>
  </si>
  <si>
    <t>25 x 50mm curtain batten plugged and screwed to brickwork or concrete; prepare and paint with one coat primer, one undercoat and one gloss coat finish.</t>
  </si>
  <si>
    <t>DOOR INSTALLATIONS</t>
  </si>
  <si>
    <t>QTY</t>
  </si>
  <si>
    <r>
      <t xml:space="preserve">Carefully take out and remove from site existing </t>
    </r>
    <r>
      <rPr>
        <b/>
        <sz val="14"/>
        <color indexed="17"/>
        <rFont val="Arial"/>
        <family val="2"/>
      </rPr>
      <t>*</t>
    </r>
    <r>
      <rPr>
        <sz val="14"/>
        <rFont val="Arial"/>
        <family val="2"/>
      </rPr>
      <t xml:space="preserve"> door and frame including quadrants, architraves, keeps, plates, hinges, chains etc, taking care not to damage the internal plaster line and make good all works disturbed; Install new 'secure-by-design' door; including multi-point lock, thumb-turn cylinder, all quadrants, architraves, ironmongery, cills, threshold or 15mm wheelchair access thresholds where necessary, mastic pointing and security screw fixings.</t>
    </r>
  </si>
  <si>
    <r>
      <t xml:space="preserve">* </t>
    </r>
    <r>
      <rPr>
        <sz val="14"/>
        <color indexed="17"/>
        <rFont val="Arial"/>
        <family val="2"/>
      </rPr>
      <t>The resident may choose from any 1 of the 4 door (and associated frame) styles/types illustrated below with extra over cost implication being as indicated in 1A1(і) to 5(іv) below.</t>
    </r>
  </si>
  <si>
    <t>Front Doors ( Door &amp; Frame )</t>
  </si>
  <si>
    <r>
      <t>Composite front door and frame</t>
    </r>
    <r>
      <rPr>
        <b/>
        <sz val="14"/>
        <color indexed="17"/>
        <rFont val="Arial"/>
        <family val="2"/>
      </rPr>
      <t>*</t>
    </r>
    <r>
      <rPr>
        <sz val="14"/>
        <rFont val="Arial"/>
        <family val="2"/>
      </rPr>
      <t>; wood-grained finished frame and laminated double glazing (where applicable), chrome ironmongery comprising 180º viewer, handle, hinge bolts, numerals, knocker, chain, internal security cowl, anti-drill feature, letterplate and perimeter draught excluder.</t>
    </r>
  </si>
  <si>
    <t>Capital SOR | Internal Dwelling Works | Property Front Door - Renewal</t>
  </si>
  <si>
    <r>
      <t>Hardwood Timber front door and frame</t>
    </r>
    <r>
      <rPr>
        <b/>
        <sz val="14"/>
        <color indexed="17"/>
        <rFont val="Arial"/>
        <family val="2"/>
      </rPr>
      <t>*</t>
    </r>
    <r>
      <rPr>
        <sz val="14"/>
        <rFont val="Arial"/>
        <family val="2"/>
      </rPr>
      <t xml:space="preserve"> with laminated double glazing (where applicable), chrome ironmongery comprising 180º viewer, handle, hinge bolts, numerals, knocker, chain, internal security cowl, anti-drill feature, letterplate and perimeter draught excluder.</t>
    </r>
  </si>
  <si>
    <t>Front Doors Extra Overs</t>
  </si>
  <si>
    <t>Composite</t>
  </si>
  <si>
    <t>ditto but ½ hour fire rated including closer</t>
  </si>
  <si>
    <t>(і) door with fixed toplight not exceeding 400mm high</t>
  </si>
  <si>
    <t>(іі) ditto but ½ hour fire rated with g.w. glazing and closer</t>
  </si>
  <si>
    <t>(і) door with fixed sidelight not exceeding 450mm high</t>
  </si>
  <si>
    <t>(і) door with fixed sidelight not exceeding 450mm high and toplight not exceeding 400mm high</t>
  </si>
  <si>
    <t>Timber</t>
  </si>
  <si>
    <r>
      <t>*</t>
    </r>
    <r>
      <rPr>
        <b/>
        <sz val="14"/>
        <rFont val="Arial"/>
        <family val="2"/>
      </rPr>
      <t>extra over cost for alternative door type as illustrated below</t>
    </r>
    <r>
      <rPr>
        <b/>
        <sz val="14"/>
        <color indexed="17"/>
        <rFont val="Arial"/>
        <family val="2"/>
      </rPr>
      <t xml:space="preserve"> </t>
    </r>
  </si>
  <si>
    <t>(a) &amp; (e) below should be Zero being the standard/least expensive type as priced above in 1 &amp; 2</t>
  </si>
  <si>
    <t>Composite Flush</t>
  </si>
  <si>
    <t>Composite 6 panel, part-glazed</t>
  </si>
  <si>
    <t>Composite 'Carolina'</t>
  </si>
  <si>
    <t>Composite Twin-glazed</t>
  </si>
  <si>
    <t>Timber Flush</t>
  </si>
  <si>
    <t>Timber 6 panel, part-glazed</t>
  </si>
  <si>
    <t>Timber 'Carolina'</t>
  </si>
  <si>
    <t>Timber Twin-glazed</t>
  </si>
  <si>
    <t>Rear Doors ( Door &amp; Frame )</t>
  </si>
  <si>
    <r>
      <t>uPVC rear door and frame, half double-glazed</t>
    </r>
    <r>
      <rPr>
        <b/>
        <sz val="10"/>
        <rFont val="Arial"/>
        <family val="2"/>
      </rPr>
      <t/>
    </r>
  </si>
  <si>
    <t>Capital SOR | Internal Dwelling Works | Property Rear Door - Renewal</t>
  </si>
  <si>
    <t xml:space="preserve"> ditto but with fixed sidelight not exceeding 450mm wide</t>
  </si>
  <si>
    <r>
      <t>Hardwood Timber rear door and frame, half double-glazed</t>
    </r>
    <r>
      <rPr>
        <b/>
        <sz val="10"/>
        <rFont val="Arial"/>
        <family val="2"/>
      </rPr>
      <t/>
    </r>
  </si>
  <si>
    <t>ROOFING WORKS</t>
  </si>
  <si>
    <t>Replace fascia and soffit boards in uPVC, including preparing sub-frame, 25mm strip ventilators, all drips, trims, seals, mastic pointing and scaffolding</t>
  </si>
  <si>
    <t>Capital SOR | Roof Works | Fascias and Soffits - Renewal</t>
  </si>
  <si>
    <t>not exceeding 200mm wide</t>
  </si>
  <si>
    <t>not exceeding 300mm wide</t>
  </si>
  <si>
    <t>Replace barge boards in uPVC, not exceeding 300; including preparing sub-frame, trimming of rafter ends, all drips, trims, seals, mastic pointing, making good to undercloak, pointing up in sand-cement and all scaffolding.</t>
  </si>
  <si>
    <t>Strip off existing pitched roof coverings and remove from site; install new breathable felt, insulation, tanalised battens and same-weighted tiles/slates including vent tiles/slates, eaves vents, ridge tiles, hip tiles, all scaffolding and 'Ubiflex' flashings &amp; soakers (or flashings &amp; soakers of an equivalent specification)  to stacks and abutments (all in accordance with manufacturers instructions).</t>
  </si>
  <si>
    <t>Capital SOR | Roof Works | Primary Roof - Renewal - Pitched</t>
  </si>
  <si>
    <t>a(i)</t>
  </si>
  <si>
    <r>
      <t xml:space="preserve">Main roof and/or rear addition roof </t>
    </r>
    <r>
      <rPr>
        <b/>
        <u/>
        <sz val="14"/>
        <rFont val="Arial"/>
        <family val="2"/>
      </rPr>
      <t>tiles</t>
    </r>
  </si>
  <si>
    <t>(ii)</t>
  </si>
  <si>
    <r>
      <t xml:space="preserve">Main roof and/or rear addition roof </t>
    </r>
    <r>
      <rPr>
        <b/>
        <u/>
        <sz val="14"/>
        <rFont val="Arial"/>
        <family val="2"/>
      </rPr>
      <t>slates</t>
    </r>
  </si>
  <si>
    <t>b(i)</t>
  </si>
  <si>
    <r>
      <t xml:space="preserve">Hip end roof </t>
    </r>
    <r>
      <rPr>
        <b/>
        <u/>
        <sz val="14"/>
        <rFont val="Arial"/>
        <family val="2"/>
      </rPr>
      <t>tiles</t>
    </r>
  </si>
  <si>
    <r>
      <t xml:space="preserve">Hip end roof </t>
    </r>
    <r>
      <rPr>
        <b/>
        <u/>
        <sz val="14"/>
        <rFont val="Arial"/>
        <family val="2"/>
      </rPr>
      <t>slates</t>
    </r>
  </si>
  <si>
    <t>Pediment (tiles/slate)</t>
  </si>
  <si>
    <t>d(і)</t>
  </si>
  <si>
    <t xml:space="preserve"> 'Ubiflex' flashings and soakers (or flashings &amp; soakers of an equivalent specification) to abutments</t>
  </si>
  <si>
    <t>(іі)</t>
  </si>
  <si>
    <t>Replace lead stepped flashings and soakers to Chimney with 'Ubiflex' (or flashings &amp; soakers of an equivalent specification); not exceeding 225mm girth; clean out groove of brickwork, wedge with lead and repoint in mastic including all necessary labours.</t>
  </si>
  <si>
    <t>Replace lead valley gutter with 'Ubiflex' (or gutters of an equivalent specification); n.e. 800mm girth; remove and refix roof tiles or slates and battens as required, including all necessary labours.</t>
  </si>
  <si>
    <t>Replace roof tiles, including any scaffolding required</t>
  </si>
  <si>
    <t xml:space="preserve">                                                                                                                                        </t>
  </si>
  <si>
    <t xml:space="preserve">single tile </t>
  </si>
  <si>
    <t>patch repair</t>
  </si>
  <si>
    <t>vent tile</t>
  </si>
  <si>
    <t>hip   tile</t>
  </si>
  <si>
    <t>ridge tile</t>
  </si>
  <si>
    <t>Overlay existing 150mm insulation with 300mm quilt insulation to comply with Part 'L'.</t>
  </si>
  <si>
    <t>Strip off existing flat roof coverings and remove from site; prepare sub-structure; install high-performance, 3 layer built-up bitumen felt roof covering including primer, self-adhesive vapour barrier, tapered insulation, skirtings, fillets, welted drips, kerbs, edge trims, outlet gully linings, waterchecks, mastic pointing to chases, expansion joints, 'Ubiflex' flashings and soakers (or flashings &amp; soakers of an equivalent specification'); flashings to stacks and abutments; all fixed in accordance with manufacturers instructions.</t>
  </si>
  <si>
    <t>Capital SOR | Roof Works | Primary Roof - Renewal - Flat</t>
  </si>
  <si>
    <t>main roof</t>
  </si>
  <si>
    <t>bay window or porch roof</t>
  </si>
  <si>
    <t>pediments</t>
  </si>
  <si>
    <t>out-house roof</t>
  </si>
  <si>
    <t>private balconies</t>
  </si>
  <si>
    <t>staircase roofs</t>
  </si>
  <si>
    <t>7</t>
  </si>
  <si>
    <t>code 4 lead collar to 100 diameter pipes</t>
  </si>
  <si>
    <t>Capital SOR | Roof Works | Chimney - Major Repair</t>
  </si>
  <si>
    <t>8</t>
  </si>
  <si>
    <r>
      <t xml:space="preserve">raise 2 brick thick papapet by </t>
    </r>
    <r>
      <rPr>
        <u/>
        <sz val="14"/>
        <rFont val="Arial"/>
        <family val="2"/>
      </rPr>
      <t>four</t>
    </r>
    <r>
      <rPr>
        <sz val="14"/>
        <rFont val="Arial"/>
        <family val="2"/>
      </rPr>
      <t xml:space="preserve"> facings courses in 4:1:1 mortar to match existing to accommodate new roof. Allow a PC sum of £380 per 1,000 bricks.</t>
    </r>
  </si>
  <si>
    <t xml:space="preserve">       9     a</t>
  </si>
  <si>
    <t xml:space="preserve">20mm thick, 2 coat Asphalt, on sheathing felt, sand-rubbed, width greater than 300mm, pitch less than 10 degrees, works subsequently covered, including 100mm thick insulation fully bonded in hot bitumen with metal-lined vapour control layer. </t>
  </si>
  <si>
    <t>repair existing asphalt including cutting out damaged areas, all preparation, priming and 2 coats of bitumen asphalt.</t>
  </si>
  <si>
    <t>ditto to asphalt upstands or skirtings not exceeding 300 high.</t>
  </si>
  <si>
    <t>Liquid applied, non-slip coating system to existing asphalt to walkways and balconies; including preparation, primer, all kerbs, upstands, GRP trims, dressing in; all in accordance with manufacturers instructions.</t>
  </si>
  <si>
    <t>10</t>
  </si>
  <si>
    <t>Apply 2 coats of solar paint to main &amp; staircase roofs &amp; balconies including all preparation and removal of any vegetation etc</t>
  </si>
  <si>
    <t>11</t>
  </si>
  <si>
    <r>
      <t xml:space="preserve">350 x 350 x 25mm thick pedestrian tiles ('Spartan' </t>
    </r>
    <r>
      <rPr>
        <i/>
        <u/>
        <sz val="14"/>
        <rFont val="Arial"/>
        <family val="2"/>
      </rPr>
      <t>or</t>
    </r>
    <r>
      <rPr>
        <sz val="14"/>
        <rFont val="Arial"/>
        <family val="2"/>
      </rPr>
      <t xml:space="preserve"> equivalent, approved specification) bonded in hot bitumen or PUR adhesive</t>
    </r>
  </si>
  <si>
    <t>Install freestanding handrail system; 46.3 galvanised (to BS 729) steel guard rails including 800 x 150 x 20 thick base plates to all vertical standards at 2 metre centres, s.s. fixings, cleats and angles.</t>
  </si>
  <si>
    <t xml:space="preserve">      13   a</t>
  </si>
  <si>
    <t>Replace 19mm WBP plywood deck including taping strips to joints</t>
  </si>
  <si>
    <t>Replace 50mm pre-screeded woodwool slabs with 18mm WBP plywood on treated battens, including taping strips to joints</t>
  </si>
  <si>
    <t>Replace 600 x 600  rooflight with triple-skin polycarbonate type including vented kerbs, fillets, capping, pvc trim to inner face, 19 x 150 exterior grade plywood to upstands and 3 layer waterproofing</t>
  </si>
  <si>
    <t>Temporary roof, 3 metres high over pitched or flat with 1 metre overhang to all sides</t>
  </si>
  <si>
    <t>Replace pramshed roofing with single skin, 0.7mm thick, 34 deep/1000 wide box profiled, 'Plastisol' coated uPVC sheeting; including all fixings, foam filler/closure strips, waterproof sealant, flashings, preparation and any repairs to support structure and disposal of existing materials.</t>
  </si>
  <si>
    <t>ROOFING ITEMS NOT COVERED BY LHS</t>
  </si>
  <si>
    <t>Removal of Existing Roof Coverings Tiles/slates, ridges, flashing, battens and felt inc de-nailing of rafters and all other components</t>
  </si>
  <si>
    <t>Redland 49 tiles - 22.5 - 35 deg pitche - 450mm or 600mm rafter cnetres. (Includes supply &amp; fix membrane, battens &amp; tiles)</t>
  </si>
  <si>
    <r>
      <t>m</t>
    </r>
    <r>
      <rPr>
        <vertAlign val="superscript"/>
        <sz val="14"/>
        <rFont val="Arial"/>
        <family val="2"/>
      </rPr>
      <t>2</t>
    </r>
  </si>
  <si>
    <t xml:space="preserve">Install Redland Cambrian Slates 25 deg - 90mm lap -610 x 305 (Includes supply &amp; fix of membrane, battens and slates) </t>
  </si>
  <si>
    <t>Supply and install new treated softwood timber batten</t>
  </si>
  <si>
    <t>Graded battens</t>
  </si>
  <si>
    <t>Extra cost for Redland Felt 400 2S</t>
  </si>
  <si>
    <t>Extra over above for increased headlap due to pitch restrictions</t>
  </si>
  <si>
    <t>Wet Verge, abutments &amp; eaves</t>
  </si>
  <si>
    <t>Dry verge, abutments &amp; eaves</t>
  </si>
  <si>
    <t xml:space="preserve">Install Concrete ridge &amp; hip components to concrete or resin tiled roofs </t>
  </si>
  <si>
    <t xml:space="preserve">Mortared vent ridge - Universal Angle. </t>
  </si>
  <si>
    <t xml:space="preserve">Dry Fix vent ridge - Universal Angle. </t>
  </si>
  <si>
    <t xml:space="preserve">Mortared /dry vent ridge - half round  Angle. </t>
  </si>
  <si>
    <t xml:space="preserve">Dry Fix vent ridge - half round  Angle. </t>
  </si>
  <si>
    <t xml:space="preserve">Mortared /dry vent ridge - Monoridge - Universal Angle. </t>
  </si>
  <si>
    <t xml:space="preserve">Dry Fix vent ridge - Monoridge - Universal Angle. </t>
  </si>
  <si>
    <t>Mortared /dry vent ridge - Monoridge - half round</t>
  </si>
  <si>
    <t>Dry Fix vent ridge - Monoridge - half round</t>
  </si>
  <si>
    <t xml:space="preserve">Mortared /dry vent ridge - third Universal Angle </t>
  </si>
  <si>
    <t xml:space="preserve">Dry Fix vent ridge - third Universal Angle </t>
  </si>
  <si>
    <t xml:space="preserve">Mortared /dry vent ridge - third round hip Angle </t>
  </si>
  <si>
    <t xml:space="preserve">Dry Fix vent ridge - third round hip Angle </t>
  </si>
  <si>
    <t xml:space="preserve">Supply and install Inline/through ventilation tile. </t>
  </si>
  <si>
    <t>No</t>
  </si>
  <si>
    <t xml:space="preserve">Supply and install flexible air duct including adapting the existing ducting tu suit the vent </t>
  </si>
  <si>
    <t>Install Redland Eaves Ventilation System</t>
  </si>
  <si>
    <t>Install top edge ventilation abutment in accordance with BS 5250</t>
  </si>
  <si>
    <t>Raking/cutting to valleys/hips</t>
  </si>
  <si>
    <t xml:space="preserve">Supply and install Eaves insulation </t>
  </si>
  <si>
    <t xml:space="preserve">Install ridge and hip components to natural slated roofs </t>
  </si>
  <si>
    <t>Mortared half-round clay ridge</t>
  </si>
  <si>
    <t>Dry Fix half-round clay ridge</t>
  </si>
  <si>
    <t xml:space="preserve">Mortared half-round concrete ridge </t>
  </si>
  <si>
    <t xml:space="preserve">Dry Fix half-round concrete ridge </t>
  </si>
  <si>
    <t xml:space="preserve">Mortared third-round clay ridge </t>
  </si>
  <si>
    <t xml:space="preserve">Dry Fix third-round clay ridge </t>
  </si>
  <si>
    <t xml:space="preserve">Mortared third-round concrete ridge </t>
  </si>
  <si>
    <t xml:space="preserve">Dry Fix third-round concrete ridge </t>
  </si>
  <si>
    <t>Extra over for clipping/ double nailing to meet BS 15534</t>
  </si>
  <si>
    <t>Double nailing individual tiles</t>
  </si>
  <si>
    <t>Clipping of plain tiles</t>
  </si>
  <si>
    <t>v</t>
  </si>
  <si>
    <t>Clipping of interlocking tiles/Cambrian Slates</t>
  </si>
  <si>
    <t xml:space="preserve">Code 5 lead covered wood ridge roll </t>
  </si>
  <si>
    <t>Ditto with manufactured lead replacement material</t>
  </si>
  <si>
    <t xml:space="preserve">Code 4 lead covered wood hip roll </t>
  </si>
  <si>
    <t xml:space="preserve">Cut &amp; mitred hip with code 3 lead soakers </t>
  </si>
  <si>
    <t xml:space="preserve">Abutments formed with lead soakers &amp; cover flashings. </t>
  </si>
  <si>
    <t xml:space="preserve">Stepped horizontal brickwork - Including cutting of chase in brickwork </t>
  </si>
  <si>
    <t xml:space="preserve">Abutments formed with stepped lead flashings </t>
  </si>
  <si>
    <t xml:space="preserve">33 15 - 40deg stepped horizontal brickwork 34 chased groove parallel to pitch Extra over chasing </t>
  </si>
  <si>
    <t>Chased groove parallel to pitch Extra over chasing  to a minimum 25mm depth</t>
  </si>
  <si>
    <t>Lead saddle abuttments</t>
  </si>
  <si>
    <t xml:space="preserve">Bossed lead saddle </t>
  </si>
  <si>
    <t>Leadburned saddle</t>
  </si>
  <si>
    <t>Lead Lined Valley Gutter</t>
  </si>
  <si>
    <t>Supply &amp; install valley boards, prepare &amp; install 500mm wide lead valley.</t>
  </si>
  <si>
    <t>Supply &amp; install Redland Dry valley ( inc. valley board )</t>
  </si>
  <si>
    <t xml:space="preserve">supply &amp; install valley boards, prepare and install 500mm wide lead valley. supply &amp; install valley boards, prepare and install 650mm x 650mm lead saddle. </t>
  </si>
  <si>
    <t>General</t>
  </si>
  <si>
    <t xml:space="preserve">Cut tile and install Lead slate to external pipe up to 150mm </t>
  </si>
  <si>
    <t xml:space="preserve">Replace Lead box gutter up to 1000mm wide inc T Penne joints including up stands </t>
  </si>
  <si>
    <t xml:space="preserve">Take up replace and make good flat &amp; vertical code 5 lead covering </t>
  </si>
  <si>
    <t xml:space="preserve">Remove and replace lead chutes up to 1000mm girth connected to lead box gutter </t>
  </si>
  <si>
    <t xml:space="preserve">Supply and fix tiles to vertical surfaces to include fire proofing </t>
  </si>
  <si>
    <t xml:space="preserve">Racking cutting on roof coverings to valleys and hips </t>
  </si>
  <si>
    <t xml:space="preserve">Supply and fit galvanized steel hip iron to bottom of bedded hips </t>
  </si>
  <si>
    <t xml:space="preserve">All necessary lead works to chimney stacks of 2 pots </t>
  </si>
  <si>
    <t xml:space="preserve">All necessary lead works to chimney stacks of 4 pots </t>
  </si>
  <si>
    <t xml:space="preserve">All necessary lead works to chimney stacks of 8 pots </t>
  </si>
  <si>
    <t xml:space="preserve">Supply and fix lead secret gutters at all abutments up to a max 400mm girth </t>
  </si>
  <si>
    <t xml:space="preserve">Supply and fix Redland Dry Bonding  Gutter </t>
  </si>
  <si>
    <t xml:space="preserve">Provide and fix counter battens on boarded roof. </t>
  </si>
  <si>
    <t>Supply and fix gas vent ridge, adaptor &amp; blanking conversion pack excluding connection (flexi pipe)</t>
  </si>
  <si>
    <t xml:space="preserve">Remove and replace defective timber work 100mm x 50mm </t>
  </si>
  <si>
    <t xml:space="preserve">Reforming timberwork to lead roofing &amp; gutters </t>
  </si>
  <si>
    <t xml:space="preserve">Strip and replace pitched roofs on small porches or bay window roofs up to 3 m2 </t>
  </si>
  <si>
    <t xml:space="preserve">Remove existing and supply and fix new Velux roof light up to 600 x 1000mm </t>
  </si>
  <si>
    <t xml:space="preserve">Remove existing and supply and fix new Velux roof light up to 1600 x 1000mm </t>
  </si>
  <si>
    <t xml:space="preserve">Form opening in existing pitched roof and supply and fix new Velux roof light up to 600 x 1000mm </t>
  </si>
  <si>
    <t xml:space="preserve">Form opening in existing pitched roof and supply and fix new Velux roof light up to 1600 x 1000mm </t>
  </si>
  <si>
    <t>Supply and install foil faced ne 90mm insulation board between existing rafters</t>
  </si>
  <si>
    <t>Pitched Roofing repairs</t>
  </si>
  <si>
    <t>Remove existing broken tile/s.Supply and install new/reclaimed tile to match existing.</t>
  </si>
  <si>
    <t xml:space="preserve">Remove existing broken slate or cement fibre tile/s.Supply and install new/reclaimed slate to match existing. </t>
  </si>
  <si>
    <t>Remove existing broken ridge/hip tile including cement mortar bedding and dispose, supply and install new ridge/hip tile to match existing or re-use existing if not damaged, bedded on new sand &amp; cement mortar neatly pointed.</t>
  </si>
  <si>
    <t>Remove deteriorated cement mortar from ridge, hip tiles, valley, verges or eaves, carefully re-point with new sand &amp; cement mortar neatly pointed</t>
  </si>
  <si>
    <t>Carefully remove tiles/slates &amp; undertile felt, set aside tiles for re-use, dispose of undertile felt, supply and install new undertile felt, battens and tiles.</t>
  </si>
  <si>
    <t>Remove existing lead flashing including cement morter, rake out joint, supply and install new lead flashing ne 150mm neatly pointed with either sand &amp; cement mortar or suitable lead mastic sealant.</t>
  </si>
  <si>
    <r>
      <t xml:space="preserve">Remove existing lead flashing including cement morter, rake out joint, supply and install new lead flashing 150-350mm neatly pointed with either sand &amp; cement mortar or suitable lead mastic sealant. </t>
    </r>
    <r>
      <rPr>
        <sz val="14"/>
        <color rgb="FFFF0000"/>
        <rFont val="Arial"/>
        <family val="2"/>
      </rPr>
      <t>NHF SOR for 225 plus difference in material cost in 225mm and 350mm</t>
    </r>
  </si>
  <si>
    <r>
      <t xml:space="preserve">Remove existing lead flashing including cement morter, rake out joint, supply and install new lead flashing 350-800mm neatly pointed with either sand &amp; cement mortar or suitable lead mastic sealant. </t>
    </r>
    <r>
      <rPr>
        <sz val="14"/>
        <color rgb="FFFF0000"/>
        <rFont val="Arial"/>
        <family val="2"/>
      </rPr>
      <t>NHF SOR for 225 plus difference in material cost in 225mm and 800mm</t>
    </r>
  </si>
  <si>
    <t>Carefully clear all moss, leaves, debris etc from existing gutters, lower to ground and dispose.</t>
  </si>
  <si>
    <t>Carefully remove existing damaged vent tile, supply and install new vent tile</t>
  </si>
  <si>
    <t>Minimun charge for minor repairs to street properties, includes all necessary labour, plant, materials and removal of waste from site.</t>
  </si>
  <si>
    <t>Other roofing associated works</t>
  </si>
  <si>
    <t xml:space="preserve">Carefully remove the existing handrail and stanchions fixed to the deck. Make good deck in preperation for receiving new coverings. </t>
  </si>
  <si>
    <t xml:space="preserve">Install new freestanding handrail system, with stanchion feet set on a sacrificial layer of cap sheet loose laid beneath. </t>
  </si>
  <si>
    <t>Fascias</t>
  </si>
  <si>
    <t>a. not exceeding 200mm wide</t>
  </si>
  <si>
    <t>b. not exceeding 300mm wide</t>
  </si>
  <si>
    <t>Replace barge boards in uPVC, not exceeding 300; including preparing sub-frame, trimming of rafter ends, all drips, trims, seals, mastic pointing, making good to undercloak, pointing up in sand-cement</t>
  </si>
  <si>
    <t xml:space="preserve">Prepare &amp; fix ventilator components to pre-installed PVC-U or timber soffits - Continuous 25mm strip - within soffit </t>
  </si>
  <si>
    <t xml:space="preserve">Prepare &amp; fix ventilator components to pre-installed PVC-U or timber soffits - Continuous 25mm strip - over fascia </t>
  </si>
  <si>
    <t xml:space="preserve">Prepare &amp; fix ventilator components to pre-installed PVC-U or timber soffits - Circular grilles - within soffit </t>
  </si>
  <si>
    <t>Prepare &amp; fix ventilator components to pre-installed PVC-U or timber soffits - Rectangular grilles - within soffit.</t>
  </si>
  <si>
    <t>Pitched Roof Insulation</t>
  </si>
  <si>
    <t>CONCRETE REPAIRS</t>
  </si>
  <si>
    <t>Prepare and clean all concrete surfaces by suitable mechanical means such as abrasive blast cleaning or equivalent to ensure cement laitance and surface contaminations are removed and all blowholes and honeycombed areas are exposed.</t>
  </si>
  <si>
    <t>Capital SOR | Concrete Repairs | Building Walls - Major Repair - Concrete</t>
  </si>
  <si>
    <t>Carry out visual inspection &amp; sounding/hammer survey of all concrete surfaces.</t>
  </si>
  <si>
    <t>Carry out cover meter survey of all concrete surfaces</t>
  </si>
  <si>
    <t>Carry out carbonation depth testing on concrete surface, including breaking out concrete, removing dust and testing with phenolphthalein solution. Allow 2 tests per property.</t>
  </si>
  <si>
    <r>
      <t xml:space="preserve">Break out defective concrete to expose reinforcement; clean to bright metal and apply one coat of </t>
    </r>
    <r>
      <rPr>
        <b/>
        <sz val="14"/>
        <rFont val="Arial"/>
        <family val="2"/>
      </rPr>
      <t>Sika Mono-top 610</t>
    </r>
    <r>
      <rPr>
        <sz val="14"/>
        <rFont val="Arial"/>
        <family val="2"/>
      </rPr>
      <t xml:space="preserve"> (or mortar of an equivalent specification) to a minimum of 1mm; after the first coat has set apply a second coat as a bonding bridge and, while still wet, apply </t>
    </r>
    <r>
      <rPr>
        <b/>
        <sz val="14"/>
        <rFont val="Arial"/>
        <family val="2"/>
      </rPr>
      <t>Sika Mono-top 615</t>
    </r>
    <r>
      <rPr>
        <sz val="14"/>
        <rFont val="Arial"/>
        <family val="2"/>
      </rPr>
      <t xml:space="preserve"> (or mortar of an equivalent specification) repair mortar using a 'placing' rather than a 'rendering' technique to ensure adequate compaction; float finish; all works to be in accordance with the manufacturers instructions.</t>
    </r>
  </si>
  <si>
    <t>A</t>
  </si>
  <si>
    <t>for surfaces to an average depth not exceeding 25mm</t>
  </si>
  <si>
    <t>Surfaces not exceeding 0.01m²</t>
  </si>
  <si>
    <t>Surfaces over 0.01m² but not exceeding 0.05m²</t>
  </si>
  <si>
    <t>Surfaces over 0.05m² but not exceeding 0.10m²</t>
  </si>
  <si>
    <t>Surfaces over 0.10m² but not exceeding 0.25m²</t>
  </si>
  <si>
    <t>Surfaces over 0.25m² but not exceeding 0.5m²</t>
  </si>
  <si>
    <t>B</t>
  </si>
  <si>
    <t>Ditto but surfaces to an average depth over 25mm but not exceeding 50mm</t>
  </si>
  <si>
    <t xml:space="preserve">  </t>
  </si>
  <si>
    <r>
      <t>Sika MonoTop 620 (or mortar of an equivalent specification)</t>
    </r>
    <r>
      <rPr>
        <b/>
        <sz val="14"/>
        <rFont val="Arial"/>
        <family val="2"/>
      </rPr>
      <t xml:space="preserve"> </t>
    </r>
    <r>
      <rPr>
        <b/>
        <u/>
        <sz val="14"/>
        <rFont val="Arial"/>
        <family val="2"/>
      </rPr>
      <t>levelling mortar</t>
    </r>
    <r>
      <rPr>
        <sz val="14"/>
        <rFont val="Arial"/>
        <family val="2"/>
      </rPr>
      <t>, trowel applied; 2 to 5mm thick at a consumption of not less than 4.0k/m²; the maximum thickness per coat is 5mm; finish by means of a damp sponge to give an even and uniform texture to the surface, all in accordance with manufacturers instructions</t>
    </r>
  </si>
  <si>
    <r>
      <t xml:space="preserve">To the overall prepared, repaired and unrepaired concrete surface, brush or roller apply </t>
    </r>
    <r>
      <rPr>
        <b/>
        <u/>
        <sz val="14"/>
        <rFont val="Arial"/>
        <family val="2"/>
      </rPr>
      <t>one coat of SikaGard 552W Aquaprimer</t>
    </r>
    <r>
      <rPr>
        <sz val="14"/>
        <rFont val="Arial"/>
        <family val="2"/>
      </rPr>
      <t xml:space="preserve"> (or mortar of an equivalent specification) at a consumption rate of not less than 0.2 ltr/m² ; after a minimum of 4 hours </t>
    </r>
    <r>
      <rPr>
        <b/>
        <u/>
        <sz val="14"/>
        <rFont val="Arial"/>
        <family val="2"/>
      </rPr>
      <t xml:space="preserve">and </t>
    </r>
    <r>
      <rPr>
        <sz val="14"/>
        <rFont val="Arial"/>
        <family val="2"/>
      </rPr>
      <t xml:space="preserve">when the primer is completely dry, brush, spray or roller apply </t>
    </r>
    <r>
      <rPr>
        <b/>
        <u/>
        <sz val="14"/>
        <rFont val="Arial"/>
        <family val="2"/>
      </rPr>
      <t xml:space="preserve">2 coats of SikaGard 550W Elastic </t>
    </r>
    <r>
      <rPr>
        <sz val="14"/>
        <rFont val="Arial"/>
        <family val="2"/>
      </rPr>
      <t>(or mortar of an equivalent specification) at a minimum material consumption of 0.38 litres/m² per coat to achieve a minimum total dry film thickness of 400 microns; minimum wet film thickness for a two coat application should be 375 microns per coat; all works to be in accordance with manufacturers instructions</t>
    </r>
  </si>
  <si>
    <t xml:space="preserve">                                  OR</t>
  </si>
  <si>
    <r>
      <t xml:space="preserve">Apply </t>
    </r>
    <r>
      <rPr>
        <b/>
        <u/>
        <sz val="14"/>
        <rFont val="Arial"/>
        <family val="2"/>
      </rPr>
      <t>3 coat SikaGard 550W Elastic</t>
    </r>
    <r>
      <rPr>
        <sz val="14"/>
        <rFont val="Arial"/>
        <family val="2"/>
      </rPr>
      <t xml:space="preserve">  (or mortar of an equivalent specification) at a minimum material consumption of 0.25 litres/m² per coat to achieve a total dry film thickness of 400 microns; minimum wet film thickness for a 3 coat application should be 250 microns per coat; all works to be in accordance with manufacturers instructions.</t>
    </r>
  </si>
  <si>
    <t>EXTERNAL REPIARS &amp; DECORATIONS</t>
  </si>
  <si>
    <t>Brickwork</t>
  </si>
  <si>
    <t>Rake out joints in brickwork and re-point in 6:1 sand-cement mortar.</t>
  </si>
  <si>
    <t>Capital SOR | External Walls | Building Walls - Major Repair - Brick or Masonry</t>
  </si>
  <si>
    <t xml:space="preserve">     2   a</t>
  </si>
  <si>
    <r>
      <t xml:space="preserve">Remove chimney pots/terminals, take down stack </t>
    </r>
    <r>
      <rPr>
        <u/>
        <sz val="14"/>
        <rFont val="Arial"/>
        <family val="2"/>
      </rPr>
      <t>not exceeding 1.5m²</t>
    </r>
    <r>
      <rPr>
        <sz val="14"/>
        <rFont val="Arial"/>
        <family val="2"/>
      </rPr>
      <t>, re-build in new facing bricks to match existing; point stack including parging flue or re-fixing flue liners; re-fix flashings and pots/terminals including flaunching.</t>
    </r>
  </si>
  <si>
    <r>
      <t xml:space="preserve">Remove chimney pots/terminals, take down stack </t>
    </r>
    <r>
      <rPr>
        <u/>
        <sz val="14"/>
        <rFont val="Arial"/>
        <family val="2"/>
      </rPr>
      <t>exceeding 1.5m²</t>
    </r>
    <r>
      <rPr>
        <sz val="14"/>
        <rFont val="Arial"/>
        <family val="2"/>
      </rPr>
      <t>, re-build in new facing bricks to match existing; point stack including parging flue or re-fixing flue liners; re-fix flashings and pots/terminals including flaunching.</t>
    </r>
  </si>
  <si>
    <t>Rake out &amp; re-point brickwork to chimney stack</t>
  </si>
  <si>
    <t>Replace chimney terminal and make good flaunching</t>
  </si>
  <si>
    <t>Earthenware 'mushroom' vent to existing chimney pot and make good flaunching</t>
  </si>
  <si>
    <t>Bonded bead insulation to cavity walls; including drilling of and making good to holes.</t>
  </si>
  <si>
    <t>Cladding</t>
  </si>
  <si>
    <t>Remove timber/board cladding, prepare sub-frame and install uPVC cladding including all drips, trims, seals, DPM, mastic pointing, fixings, accessories, edgings.</t>
  </si>
  <si>
    <t>Capital SOR | External Walls | Building Walls - Major Repair - Cladding</t>
  </si>
  <si>
    <t>Surface Finishes</t>
  </si>
  <si>
    <t xml:space="preserve">Hack off render, prepare and apply stabiliser and new 20mm, 2 coat 3:1 sand-cement render. </t>
  </si>
  <si>
    <t>Capital SOR | External Redecoration | External Decorations</t>
  </si>
  <si>
    <t>Make good to defective render, prepare surface and apply 2 coats of masonry paint.</t>
  </si>
  <si>
    <t xml:space="preserve">    10   a</t>
  </si>
  <si>
    <t>Make good to any brick or concrete surface and prepare &amp; apply 2 coats of masonry paint.</t>
  </si>
  <si>
    <t>ditto to previously painted cills/lintels/thresholds/brick plinths/concrete n.e. 300mm girth.</t>
  </si>
  <si>
    <t xml:space="preserve">    11   a</t>
  </si>
  <si>
    <t>Rub down or burn off any timber surface, fill, prime, 2 undercoats and 1 gloss coat to areas exceeding 300mm wide.</t>
  </si>
  <si>
    <t>ditto to isolated pramshed or garage door (both sides) and frame</t>
  </si>
  <si>
    <t>ditto to general surfaces not exceeding 300mm girth - soffits/fascias, barge boards skirtings</t>
  </si>
  <si>
    <t xml:space="preserve">    12   a</t>
  </si>
  <si>
    <t xml:space="preserve">Wire brush, zinc primer, 2 undercoats and 1 coat zinc phosphate paint ('Hammerite' or equivalent specification) to previously painted metal surfaces. </t>
  </si>
  <si>
    <t>ditto to general surfaces not exceeding 300mm girth, including gutters/downpipes/svp's/rails/ducting.</t>
  </si>
  <si>
    <t>Miscellaneous</t>
  </si>
  <si>
    <t>Steam clean to thoroughly clean off grease, dirt etc to staircase landings and floor areas including treads and risers.</t>
  </si>
  <si>
    <t>Replace pramshed door &amp; frame including all ironmongery.</t>
  </si>
  <si>
    <t>Capital SOR | LHS Environmental Works | Pram Shed - Major Repair</t>
  </si>
  <si>
    <t>Take down, store and afterwards re-fix sign.</t>
  </si>
  <si>
    <t>Remove and subsequently re-fix satellite dish.</t>
  </si>
  <si>
    <t>Capital SOR | TV Aerial Works | Communal TV Aerials</t>
  </si>
  <si>
    <t>Remove and subsequently re-fix TV aerial.</t>
  </si>
  <si>
    <t>Arrange for BT to replace telephone cable and line, including all fixings, to one property.</t>
  </si>
  <si>
    <t>Isolate, unclip, re-fix electrical cabling to facilitate other works in isolated areas.</t>
  </si>
  <si>
    <t>Remove water based staining to brickwork</t>
  </si>
  <si>
    <t>ADDITIONAL ITEMS (not included in LHS document)</t>
  </si>
  <si>
    <t>Supply and fit smoke/heat detectors to communal areas</t>
  </si>
  <si>
    <t>Capital SOR | Fire Safety Works | Fire Alarm - Renewal</t>
  </si>
  <si>
    <t xml:space="preserve">Timbercare repairs to box sash timber windows including overhauling renew staff and parting beads, take out sashes and later rehang on appropriate sized new undyed plaited nylon sash cords, renew pocket pieces, wedge and cramp loose sash frames, oil pulleys, ease and adjust sashes, remove, refit or renew ironmongery, rake out and renew defective putty and mastic, touch up decorations externally and internally to match existing and remove waste and debris. 
</t>
  </si>
  <si>
    <t>Overhaul external door and frame with fanlight complete, remove all ironmongery, piece out door, frame, and architraves where iron- mongery removed make good any damage, defects to timber, resecure glazing beads, and architraves if loose, rehang door on one and a half pair of butt hinges, ease and adjust, reglaze fanlight as necessary to BS 6262, touch up decorations to match existing and remove waste and debris.</t>
  </si>
  <si>
    <t xml:space="preserve">External wall: Make safe to existing and supply and lay new facing bricks in one brick wall bedded and pointed in cement lime mortar (1:1:6) as the work proceeds. 
</t>
  </si>
  <si>
    <t>sm</t>
  </si>
  <si>
    <t xml:space="preserve">Damp works: Investigate and rectify cause of damp to RHS of building at low level including any remedial measures such as warerproof render etc. </t>
  </si>
  <si>
    <t>Ps</t>
  </si>
  <si>
    <t>Capital SOR | Preliminaries | Pre-works Inspections and Surveys</t>
  </si>
  <si>
    <t>Stucco detailing to portico and window surrounds: Apply 12mm cement and sand render (1:3) with waterproofing agent to external walls including ‘Decorative’ finish, dub out as necessary with cement and sand and all labours and remove waste and debris</t>
  </si>
  <si>
    <t>Dormer: Remove existing and replace, including all associated works</t>
  </si>
  <si>
    <t>Cut out defective bricks an stitch in to match existing</t>
  </si>
  <si>
    <t>Lm</t>
  </si>
  <si>
    <t>Supply and fit guard rail in steel to rear garden to prevent falls between levels . Fixed to ground.</t>
  </si>
  <si>
    <t>Supply anf fit handrail in steel to rear steps to prevent falls on stairs hazard (HHSRS). Fixed to wall</t>
  </si>
  <si>
    <t>Rebuild steps to front in sandstone to match existing profile. Allow for covering in asphalt</t>
  </si>
  <si>
    <t>Capital SOR | Concrete Repairs | Floor Construction - Major Repair - Concrete</t>
  </si>
  <si>
    <t>Paving slabs: Lift any size existing precast concrete paving flag, fill and compact hardcore to soft spots and rebed existing flag on 25mm bed of cement mortar (1:4) and point up joints.</t>
  </si>
  <si>
    <t>Paving slabs: Lift remnants of existing 50mm standard size precast concrete paving flag, remove waste and debris, fill and compact hardcore to soft spots and lay new flag on 25mm bed of cement mortar (1:4), point up joints including any additional cutting and fitting to suit.</t>
  </si>
  <si>
    <t>Scaffolding: Allow for bridge beam over rear extension</t>
  </si>
  <si>
    <t>Design drawing for scaffolding.</t>
  </si>
  <si>
    <t>Asbestos: Allowance for a refurbishment and demolition survey</t>
  </si>
  <si>
    <t>Capital SOR | Preliminaries | Asbestos Surveying</t>
  </si>
  <si>
    <t xml:space="preserve">Supply and install helibar fixings </t>
  </si>
  <si>
    <t>Install new lead roof covering</t>
  </si>
  <si>
    <t>Install lead flashing to dormer window</t>
  </si>
  <si>
    <t>Install lead flashing to roof parapet</t>
  </si>
  <si>
    <t>Handball scaffolding tube, fixings etc through terraced property.</t>
  </si>
  <si>
    <t>Provisional Sum for FRA works to communal area. Includes for (flooring, electrics, fire doors, smoke detectors, fire stopping and decs) to measured on a property by property basis.</t>
  </si>
  <si>
    <t>Capital SOR | Fire Safety Works | Fire Stopping</t>
  </si>
  <si>
    <t>Additional extra over cost to allow for arched window heads.</t>
  </si>
  <si>
    <t>Extra over allowance to double board and poly bottom lift of scaffolding.</t>
  </si>
  <si>
    <t>Allowance for man and van to dispose of waste</t>
  </si>
  <si>
    <t>Capital SOR | Preliminaries | Additional Waste Removal</t>
  </si>
  <si>
    <t>Supply and install french doors including fan lights</t>
  </si>
  <si>
    <t>Ladder access hatches</t>
  </si>
  <si>
    <t>ADDITIONAL ITEMS PICKED UP ON SITE</t>
  </si>
  <si>
    <t>Install Redland Eaves Tray</t>
  </si>
  <si>
    <t>Quote Received</t>
  </si>
  <si>
    <t>Extra cost for weather pointing</t>
  </si>
  <si>
    <t>M2</t>
  </si>
  <si>
    <t>315105 - TIMBER:EPOXY REPAIR NE 10MM:OVER 300MM</t>
  </si>
  <si>
    <t>LM</t>
  </si>
  <si>
    <t>NHF</t>
  </si>
  <si>
    <t>315109 - TIMBER:EPOXY REPAIR NE 25MM:NE 300MM</t>
  </si>
  <si>
    <t>item</t>
  </si>
  <si>
    <t>315117 - TIMBER:EPOXY REPAIR NE 50MM:NE 300MM</t>
  </si>
  <si>
    <t>315119 - TIMBER:EPOXY REPAIR NE 75MM:NE 300MM</t>
  </si>
  <si>
    <t>322101 - DOOR:HIGH PERFORMANCE BACK DOOR</t>
  </si>
  <si>
    <t>515005 - PANE:REGLAZE 4MM CLEAR OR OBSCURE UPTO 1.00SM</t>
  </si>
  <si>
    <t>575001 - PUTTY:RENEW DEFECTIVE PUTTY</t>
  </si>
  <si>
    <t>Building Control fees</t>
  </si>
  <si>
    <t>Capital SOR | Preliminaries | Building Control Application</t>
  </si>
  <si>
    <t>Agreed - Market rate</t>
  </si>
  <si>
    <t>Allowance for labourer for manual handling to materials</t>
  </si>
  <si>
    <t>Agreed - in lieu of hoist</t>
  </si>
  <si>
    <t>Roof up to 8m2: liquid roof</t>
  </si>
  <si>
    <t>Decorate detail up to 0.5LM long</t>
  </si>
  <si>
    <t>Temporary roof tarpaulins due to asbestos removal</t>
  </si>
  <si>
    <t>Timber window undertake timber repairs x 2nr Windows and Overhaul.</t>
  </si>
  <si>
    <t>Reasonable</t>
  </si>
  <si>
    <t>Pigeon Spikes</t>
  </si>
  <si>
    <t>Quote received</t>
  </si>
  <si>
    <t xml:space="preserve"> cost for slate and half material</t>
  </si>
  <si>
    <t>Extra cost for double slate material</t>
  </si>
  <si>
    <t>Expansion joint rubber lead</t>
  </si>
  <si>
    <t>Items</t>
  </si>
  <si>
    <t>Aluminium Gutter</t>
  </si>
  <si>
    <t>Aluminium Down Pipe</t>
  </si>
  <si>
    <t>Scaffold Adaptations for asbestos testing</t>
  </si>
  <si>
    <t>Agreed previously</t>
  </si>
  <si>
    <t>Lead Testing</t>
  </si>
  <si>
    <t>Agreed</t>
  </si>
  <si>
    <t>INTERNAL WORKS</t>
  </si>
  <si>
    <t>435119 - SEALER:APPLY ONE COAT TO WALLS AND CEILINGS</t>
  </si>
  <si>
    <t>411121 WALL HACK REPLASTER DUB OUT IN PATCH</t>
  </si>
  <si>
    <t>4359AA - WALLS:ANTI-GRAFFITI FLAME RETARDENT COATINGS</t>
  </si>
  <si>
    <t>436203 - SKIRTINGS &amp; DOOR FRAME</t>
  </si>
  <si>
    <t>lm</t>
  </si>
  <si>
    <t>436207 - DOOR:PREPARE PRIME PAINT 2 GLOSS METAL GLAZED</t>
  </si>
  <si>
    <t>436203 - HANDRAIL AND SPINDLES</t>
  </si>
  <si>
    <t>432507 - SHEET FLOORING:LAY NEW VINYL AND SUB-BASE</t>
  </si>
  <si>
    <t>432703 - SKIRTING:RENEW VINYL ETC OVER 1.0M</t>
  </si>
  <si>
    <t>432903 - NOSING:SUPPLY AND FIX NOSING TO STEP</t>
  </si>
  <si>
    <t>881001 - EMERGENCY LIGHTING:RENEW SELF CONTAINED FITTING</t>
  </si>
  <si>
    <t>881003 - EMERGENCY LIGHTING:RENEW EXIT SIGN</t>
  </si>
  <si>
    <t>872015 - SMOKE DETECTORS:INSTALL OPTICAL IONISATION SYSTEM</t>
  </si>
  <si>
    <t>872101 - HEAT DETECTOR:INSTALL</t>
  </si>
  <si>
    <t>MAN - Radio interlink call point with smoke detector</t>
  </si>
  <si>
    <t>Agreed - market rate</t>
  </si>
  <si>
    <t>432303 - FLOOR TILES:HACK UP VINYL TILES</t>
  </si>
  <si>
    <t>Build box to stopcock from fire rated plasterboard,door and hinges and architrave</t>
  </si>
  <si>
    <t>Complete rewire to light ring due to existing was not in permanent light</t>
  </si>
  <si>
    <t>305103 - FLOORING:RENEW IN 6MM PLYWOOD</t>
  </si>
  <si>
    <t>TOTAL WORKS COST</t>
  </si>
  <si>
    <t>Capital SOR | Asbestos Removal | Asbestos Removal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</si>
</sst>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_ ;\-#,##0\ "/>
  </numFmts>
  <fonts count="30" x14ac:knownFonts="1">
    <font>
      <sz val="11"/>
      <color theme="1"/>
      <name val="Calibri"/>
      <family val="2"/>
      <scheme val="minor"/>
    </font>
    <font>
      <sz val="11"/>
      <color theme="1"/>
      <name val="Calibri"/>
      <family val="2"/>
      <scheme val="minor"/>
    </font>
    <font>
      <sz val="10"/>
      <name val="Arial"/>
      <family val="2"/>
    </font>
    <font>
      <b/>
      <sz val="14"/>
      <color theme="1"/>
      <name val="Arial"/>
      <family val="2"/>
    </font>
    <font>
      <sz val="10"/>
      <color theme="1"/>
      <name val="Arial"/>
      <family val="2"/>
    </font>
    <font>
      <sz val="14"/>
      <color theme="1"/>
      <name val="Arial"/>
      <family val="2"/>
    </font>
    <font>
      <sz val="12"/>
      <color theme="1"/>
      <name val="Arial"/>
      <family val="2"/>
    </font>
    <font>
      <b/>
      <sz val="14"/>
      <name val="Arial"/>
      <family val="2"/>
    </font>
    <font>
      <sz val="14"/>
      <name val="Arial"/>
      <family val="2"/>
    </font>
    <font>
      <sz val="12"/>
      <color indexed="8"/>
      <name val="Arial"/>
      <family val="2"/>
    </font>
    <font>
      <sz val="14"/>
      <color indexed="10"/>
      <name val="Arial"/>
      <family val="2"/>
    </font>
    <font>
      <b/>
      <u/>
      <sz val="14"/>
      <name val="Arial"/>
      <family val="2"/>
    </font>
    <font>
      <b/>
      <sz val="14"/>
      <color indexed="12"/>
      <name val="Arial"/>
      <family val="2"/>
    </font>
    <font>
      <b/>
      <sz val="14"/>
      <color indexed="17"/>
      <name val="Arial"/>
      <family val="2"/>
    </font>
    <font>
      <b/>
      <sz val="14"/>
      <color indexed="9"/>
      <name val="Arial"/>
      <family val="2"/>
    </font>
    <font>
      <i/>
      <u/>
      <sz val="14"/>
      <name val="Arial"/>
      <family val="2"/>
    </font>
    <font>
      <u/>
      <sz val="14"/>
      <name val="Arial"/>
      <family val="2"/>
    </font>
    <font>
      <i/>
      <sz val="14"/>
      <color indexed="17"/>
      <name val="Arial"/>
      <family val="2"/>
    </font>
    <font>
      <sz val="14"/>
      <color indexed="17"/>
      <name val="Arial"/>
      <family val="2"/>
    </font>
    <font>
      <i/>
      <sz val="14"/>
      <color indexed="30"/>
      <name val="Arial"/>
      <family val="2"/>
    </font>
    <font>
      <b/>
      <sz val="10"/>
      <name val="Arial"/>
      <family val="2"/>
    </font>
    <font>
      <b/>
      <sz val="14"/>
      <color indexed="10"/>
      <name val="Arial"/>
      <family val="2"/>
    </font>
    <font>
      <vertAlign val="superscript"/>
      <sz val="14"/>
      <name val="Arial"/>
      <family val="2"/>
    </font>
    <font>
      <sz val="14"/>
      <color rgb="FF000000"/>
      <name val="Arial"/>
      <family val="2"/>
    </font>
    <font>
      <sz val="14"/>
      <color rgb="FFFF0000"/>
      <name val="Arial"/>
      <family val="2"/>
    </font>
    <font>
      <sz val="14"/>
      <color indexed="18"/>
      <name val="Arial"/>
      <family val="2"/>
    </font>
    <font>
      <b/>
      <i/>
      <sz val="14"/>
      <color indexed="10"/>
      <name val="Arial"/>
      <family val="2"/>
    </font>
    <font>
      <b/>
      <sz val="14"/>
      <color rgb="FFFF0000"/>
      <name val="Arial"/>
      <family val="2"/>
    </font>
    <font>
      <sz val="14"/>
      <color indexed="8"/>
      <name val="Arial"/>
      <family val="2"/>
    </font>
    <font>
      <b/>
      <sz val="14"/>
      <color indexed="8"/>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indexed="9"/>
        <bgColor indexed="64"/>
      </patternFill>
    </fill>
    <fill>
      <patternFill patternType="solid">
        <fgColor rgb="FFFFFFFF"/>
        <bgColor rgb="FF000000"/>
      </patternFill>
    </fill>
    <fill>
      <patternFill patternType="solid">
        <fgColor rgb="FF92D050"/>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top/>
      <bottom/>
      <diagonal/>
    </border>
  </borders>
  <cellStyleXfs count="31">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0" fontId="4"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4"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4"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cellStyleXfs>
  <cellXfs count="550">
    <xf numFmtId="0" fontId="0" fillId="0" borderId="0" xfId="0"/>
    <xf numFmtId="0" fontId="3" fillId="0" borderId="0" xfId="3" applyFont="1" applyAlignment="1">
      <alignment horizontal="center" vertical="center"/>
    </xf>
    <xf numFmtId="0" fontId="5" fillId="0" borderId="0" xfId="4" applyFont="1" applyAlignment="1">
      <alignment horizontal="center" vertical="center"/>
    </xf>
    <xf numFmtId="44" fontId="5" fillId="0" borderId="0" xfId="4" applyNumberFormat="1" applyFont="1" applyAlignment="1">
      <alignment horizontal="center" vertical="center"/>
    </xf>
    <xf numFmtId="9" fontId="5" fillId="0" borderId="0" xfId="2" applyFont="1" applyAlignment="1">
      <alignment horizontal="center" vertical="center"/>
    </xf>
    <xf numFmtId="0" fontId="6" fillId="0" borderId="0" xfId="4" applyFont="1" applyAlignment="1">
      <alignment horizontal="left" vertical="center"/>
    </xf>
    <xf numFmtId="0" fontId="3" fillId="0" borderId="0" xfId="3" applyFont="1" applyAlignment="1">
      <alignment horizontal="left" vertical="center"/>
    </xf>
    <xf numFmtId="44" fontId="3" fillId="0" borderId="0" xfId="3" applyNumberFormat="1" applyFont="1" applyAlignment="1">
      <alignment horizontal="center" vertical="center"/>
    </xf>
    <xf numFmtId="9" fontId="3" fillId="0" borderId="0" xfId="2" applyFont="1" applyAlignment="1">
      <alignment horizontal="center" vertical="center"/>
    </xf>
    <xf numFmtId="0" fontId="7" fillId="3" borderId="10" xfId="5" applyFont="1" applyFill="1" applyBorder="1" applyAlignment="1">
      <alignment horizontal="center" vertical="center" wrapText="1"/>
    </xf>
    <xf numFmtId="0" fontId="7" fillId="3" borderId="10" xfId="5" applyFont="1" applyFill="1" applyBorder="1" applyAlignment="1">
      <alignment horizontal="center" vertical="center"/>
    </xf>
    <xf numFmtId="0" fontId="7" fillId="3" borderId="3" xfId="5" applyFont="1" applyFill="1" applyBorder="1" applyAlignment="1">
      <alignment horizontal="center" vertical="center"/>
    </xf>
    <xf numFmtId="0" fontId="7" fillId="3" borderId="11" xfId="5" applyFont="1" applyFill="1" applyBorder="1" applyAlignment="1">
      <alignment horizontal="center" vertical="center"/>
    </xf>
    <xf numFmtId="164" fontId="7" fillId="3" borderId="11" xfId="5" applyNumberFormat="1" applyFont="1" applyFill="1" applyBorder="1" applyAlignment="1">
      <alignment horizontal="center" vertical="center"/>
    </xf>
    <xf numFmtId="0" fontId="3" fillId="2" borderId="10" xfId="0" applyFont="1" applyFill="1" applyBorder="1" applyAlignment="1">
      <alignment horizontal="center" vertical="center"/>
    </xf>
    <xf numFmtId="44" fontId="3" fillId="2" borderId="10" xfId="0" applyNumberFormat="1" applyFont="1" applyFill="1" applyBorder="1" applyAlignment="1">
      <alignment horizontal="center" vertical="center"/>
    </xf>
    <xf numFmtId="9" fontId="3" fillId="2" borderId="10" xfId="2" applyFont="1" applyFill="1" applyBorder="1" applyAlignment="1">
      <alignment horizontal="center" vertical="center"/>
    </xf>
    <xf numFmtId="49" fontId="8" fillId="4" borderId="11" xfId="5" applyNumberFormat="1" applyFont="1" applyFill="1" applyBorder="1" applyAlignment="1">
      <alignment horizontal="center" vertical="center"/>
    </xf>
    <xf numFmtId="0" fontId="8" fillId="4" borderId="11" xfId="5" applyFont="1" applyFill="1" applyBorder="1" applyAlignment="1">
      <alignment horizontal="left" vertical="center" wrapText="1"/>
    </xf>
    <xf numFmtId="3" fontId="8" fillId="4" borderId="1" xfId="5" applyNumberFormat="1" applyFont="1" applyFill="1" applyBorder="1" applyAlignment="1">
      <alignment horizontal="center" vertical="center"/>
    </xf>
    <xf numFmtId="0" fontId="8" fillId="4" borderId="11" xfId="5" applyFont="1" applyFill="1" applyBorder="1" applyAlignment="1">
      <alignment horizontal="center" vertical="center"/>
    </xf>
    <xf numFmtId="0" fontId="5" fillId="0" borderId="11" xfId="4" applyFont="1" applyBorder="1" applyAlignment="1">
      <alignment horizontal="center" vertical="center"/>
    </xf>
    <xf numFmtId="0" fontId="5" fillId="0" borderId="3" xfId="4" applyFont="1" applyBorder="1" applyAlignment="1">
      <alignment horizontal="center" vertical="center"/>
    </xf>
    <xf numFmtId="9" fontId="5" fillId="0" borderId="11" xfId="2" applyFont="1" applyBorder="1" applyAlignment="1">
      <alignment horizontal="center" vertical="center"/>
    </xf>
    <xf numFmtId="0" fontId="9" fillId="0" borderId="0" xfId="0" applyFont="1" applyAlignment="1">
      <alignment horizontal="left"/>
    </xf>
    <xf numFmtId="49" fontId="8" fillId="4" borderId="12" xfId="5" applyNumberFormat="1" applyFont="1" applyFill="1" applyBorder="1" applyAlignment="1">
      <alignment horizontal="center" vertical="center"/>
    </xf>
    <xf numFmtId="0" fontId="8" fillId="4" borderId="12" xfId="5" applyFont="1" applyFill="1" applyBorder="1" applyAlignment="1">
      <alignment horizontal="left" vertical="center" wrapText="1"/>
    </xf>
    <xf numFmtId="3" fontId="8" fillId="4" borderId="13" xfId="5" applyNumberFormat="1" applyFont="1" applyFill="1" applyBorder="1" applyAlignment="1">
      <alignment horizontal="center" vertical="center"/>
    </xf>
    <xf numFmtId="0" fontId="8" fillId="4" borderId="12" xfId="5" applyFont="1" applyFill="1" applyBorder="1" applyAlignment="1">
      <alignment horizontal="center" vertical="center"/>
    </xf>
    <xf numFmtId="0" fontId="5" fillId="0" borderId="12" xfId="4" applyFont="1" applyBorder="1" applyAlignment="1">
      <alignment horizontal="center" vertical="center"/>
    </xf>
    <xf numFmtId="0" fontId="5" fillId="0" borderId="14" xfId="4" applyFont="1" applyBorder="1" applyAlignment="1">
      <alignment horizontal="center" vertical="center"/>
    </xf>
    <xf numFmtId="9" fontId="5" fillId="0" borderId="12" xfId="2" applyFont="1" applyBorder="1" applyAlignment="1">
      <alignment horizontal="center" vertical="center"/>
    </xf>
    <xf numFmtId="0" fontId="8" fillId="4" borderId="12" xfId="5" applyFont="1" applyFill="1" applyBorder="1" applyAlignment="1">
      <alignment horizontal="left" vertical="top"/>
    </xf>
    <xf numFmtId="3" fontId="8" fillId="3" borderId="12" xfId="6" applyNumberFormat="1" applyFont="1" applyFill="1" applyBorder="1" applyAlignment="1">
      <alignment horizontal="center" vertical="center"/>
    </xf>
    <xf numFmtId="0" fontId="8" fillId="3" borderId="0" xfId="4" applyFont="1" applyFill="1" applyAlignment="1">
      <alignment horizontal="center" vertical="center"/>
    </xf>
    <xf numFmtId="44" fontId="8" fillId="3" borderId="12" xfId="4" applyNumberFormat="1" applyFont="1" applyFill="1" applyBorder="1" applyAlignment="1">
      <alignment horizontal="center" vertical="center"/>
    </xf>
    <xf numFmtId="0" fontId="8" fillId="4" borderId="12" xfId="5" applyFont="1" applyFill="1" applyBorder="1" applyAlignment="1">
      <alignment horizontal="left" vertical="center"/>
    </xf>
    <xf numFmtId="3" fontId="8" fillId="3" borderId="12" xfId="4" applyNumberFormat="1" applyFont="1" applyFill="1" applyBorder="1" applyAlignment="1">
      <alignment horizontal="center" vertical="center"/>
    </xf>
    <xf numFmtId="0" fontId="8" fillId="4" borderId="12" xfId="5" applyFont="1" applyFill="1" applyBorder="1" applyAlignment="1">
      <alignment vertical="center" wrapText="1"/>
    </xf>
    <xf numFmtId="0" fontId="8" fillId="4" borderId="12" xfId="5" applyFont="1" applyFill="1" applyBorder="1" applyAlignment="1">
      <alignment vertical="center"/>
    </xf>
    <xf numFmtId="0" fontId="8" fillId="0" borderId="12" xfId="5" applyFont="1" applyBorder="1" applyAlignment="1">
      <alignment vertical="center" wrapText="1"/>
    </xf>
    <xf numFmtId="3" fontId="8" fillId="3" borderId="12" xfId="4" applyNumberFormat="1" applyFont="1" applyFill="1" applyBorder="1" applyAlignment="1">
      <alignment horizontal="center"/>
    </xf>
    <xf numFmtId="0" fontId="8" fillId="3" borderId="0" xfId="4" applyFont="1" applyFill="1" applyAlignment="1">
      <alignment horizontal="center"/>
    </xf>
    <xf numFmtId="44" fontId="8" fillId="3" borderId="12" xfId="4" applyNumberFormat="1" applyFont="1" applyFill="1" applyBorder="1" applyAlignment="1">
      <alignment horizontal="center"/>
    </xf>
    <xf numFmtId="18" fontId="8" fillId="4" borderId="12" xfId="5" applyNumberFormat="1" applyFont="1" applyFill="1" applyBorder="1" applyAlignment="1">
      <alignment horizontal="center" vertical="center"/>
    </xf>
    <xf numFmtId="1" fontId="8" fillId="4" borderId="12" xfId="5" applyNumberFormat="1" applyFont="1" applyFill="1" applyBorder="1" applyAlignment="1">
      <alignment horizontal="center" vertical="center"/>
    </xf>
    <xf numFmtId="0" fontId="8" fillId="0" borderId="12" xfId="5" applyFont="1" applyBorder="1" applyAlignment="1">
      <alignment horizontal="center" vertical="center"/>
    </xf>
    <xf numFmtId="3" fontId="8" fillId="4" borderId="12" xfId="6" applyNumberFormat="1" applyFont="1" applyFill="1" applyBorder="1" applyAlignment="1">
      <alignment horizontal="center" vertical="top"/>
    </xf>
    <xf numFmtId="3" fontId="8" fillId="4" borderId="12" xfId="4" applyNumberFormat="1" applyFont="1" applyFill="1" applyBorder="1" applyAlignment="1">
      <alignment horizontal="center" vertical="top"/>
    </xf>
    <xf numFmtId="0" fontId="5" fillId="3" borderId="0" xfId="4" applyFont="1" applyFill="1" applyAlignment="1">
      <alignment horizontal="center" vertical="center"/>
    </xf>
    <xf numFmtId="0" fontId="7" fillId="4" borderId="12" xfId="5" applyFont="1" applyFill="1" applyBorder="1" applyAlignment="1">
      <alignment vertical="center"/>
    </xf>
    <xf numFmtId="0" fontId="10" fillId="3" borderId="0" xfId="4" applyFont="1" applyFill="1" applyAlignment="1">
      <alignment horizontal="center"/>
    </xf>
    <xf numFmtId="0" fontId="8" fillId="4" borderId="15" xfId="5" applyFont="1" applyFill="1" applyBorder="1" applyAlignment="1">
      <alignment horizontal="center" vertical="center"/>
    </xf>
    <xf numFmtId="0" fontId="8" fillId="4" borderId="15" xfId="5" applyFont="1" applyFill="1" applyBorder="1" applyAlignment="1">
      <alignment vertical="center"/>
    </xf>
    <xf numFmtId="0" fontId="8" fillId="4" borderId="4" xfId="5" applyFont="1" applyFill="1" applyBorder="1" applyAlignment="1">
      <alignment horizontal="center" vertical="center"/>
    </xf>
    <xf numFmtId="0" fontId="5" fillId="0" borderId="15" xfId="4" applyFont="1" applyBorder="1" applyAlignment="1">
      <alignment horizontal="center" vertical="center"/>
    </xf>
    <xf numFmtId="0" fontId="5" fillId="0" borderId="6" xfId="4" applyFont="1" applyBorder="1" applyAlignment="1">
      <alignment horizontal="center" vertical="center"/>
    </xf>
    <xf numFmtId="9" fontId="5" fillId="0" borderId="15" xfId="2" applyFont="1" applyBorder="1" applyAlignment="1">
      <alignment horizontal="center" vertical="center"/>
    </xf>
    <xf numFmtId="0" fontId="8" fillId="4" borderId="13" xfId="5" applyFont="1" applyFill="1" applyBorder="1" applyAlignment="1">
      <alignment horizontal="center" vertical="center"/>
    </xf>
    <xf numFmtId="0" fontId="8" fillId="4" borderId="0" xfId="5" applyFont="1" applyFill="1" applyAlignment="1">
      <alignment horizontal="center" vertical="center"/>
    </xf>
    <xf numFmtId="0" fontId="3" fillId="0" borderId="7" xfId="4" applyFont="1" applyBorder="1" applyAlignment="1">
      <alignment horizontal="center" vertical="center"/>
    </xf>
    <xf numFmtId="44" fontId="3" fillId="0" borderId="9" xfId="4" applyNumberFormat="1" applyFont="1" applyBorder="1" applyAlignment="1">
      <alignment horizontal="center" vertical="center"/>
    </xf>
    <xf numFmtId="44" fontId="3" fillId="0" borderId="10" xfId="4" applyNumberFormat="1" applyFont="1" applyBorder="1" applyAlignment="1">
      <alignment horizontal="center" vertical="center"/>
    </xf>
    <xf numFmtId="0" fontId="7" fillId="3" borderId="10" xfId="7" applyFont="1" applyFill="1" applyBorder="1" applyAlignment="1">
      <alignment horizontal="center" vertical="center" wrapText="1"/>
    </xf>
    <xf numFmtId="0" fontId="7" fillId="3" borderId="8" xfId="7" applyFont="1" applyFill="1" applyBorder="1" applyAlignment="1">
      <alignment horizontal="center" vertical="center"/>
    </xf>
    <xf numFmtId="0" fontId="7" fillId="3" borderId="10" xfId="7" applyFont="1" applyFill="1" applyBorder="1" applyAlignment="1">
      <alignment horizontal="center" vertical="center"/>
    </xf>
    <xf numFmtId="0" fontId="7" fillId="3" borderId="9" xfId="7" applyFont="1" applyFill="1" applyBorder="1" applyAlignment="1">
      <alignment horizontal="center" vertical="center"/>
    </xf>
    <xf numFmtId="0" fontId="3" fillId="2" borderId="7" xfId="0" applyFont="1" applyFill="1" applyBorder="1" applyAlignment="1">
      <alignment horizontal="center" vertical="center"/>
    </xf>
    <xf numFmtId="9" fontId="3" fillId="2" borderId="8" xfId="2" applyFont="1" applyFill="1" applyBorder="1" applyAlignment="1">
      <alignment horizontal="center" vertical="center"/>
    </xf>
    <xf numFmtId="49" fontId="7" fillId="3" borderId="1" xfId="7" applyNumberFormat="1" applyFont="1" applyFill="1" applyBorder="1" applyAlignment="1">
      <alignment horizontal="center" vertical="center"/>
    </xf>
    <xf numFmtId="43" fontId="8" fillId="3" borderId="11" xfId="7" applyNumberFormat="1" applyFont="1" applyFill="1" applyBorder="1" applyAlignment="1">
      <alignment horizontal="center" vertical="center"/>
    </xf>
    <xf numFmtId="3" fontId="8" fillId="3" borderId="1" xfId="4" applyNumberFormat="1" applyFont="1" applyFill="1" applyBorder="1" applyAlignment="1">
      <alignment horizontal="center" vertical="center"/>
    </xf>
    <xf numFmtId="0" fontId="8" fillId="3" borderId="11" xfId="7" applyFont="1" applyFill="1" applyBorder="1" applyAlignment="1">
      <alignment horizontal="center" vertical="center"/>
    </xf>
    <xf numFmtId="0" fontId="5" fillId="3" borderId="11" xfId="4" applyFont="1" applyFill="1" applyBorder="1" applyAlignment="1">
      <alignment horizontal="center" vertical="center"/>
    </xf>
    <xf numFmtId="0" fontId="5" fillId="3" borderId="3" xfId="4" applyFont="1" applyFill="1" applyBorder="1" applyAlignment="1">
      <alignment horizontal="center" vertical="center"/>
    </xf>
    <xf numFmtId="44" fontId="5" fillId="0" borderId="12" xfId="4" applyNumberFormat="1" applyFont="1" applyBorder="1" applyAlignment="1">
      <alignment horizontal="center" vertical="center"/>
    </xf>
    <xf numFmtId="49" fontId="7" fillId="3" borderId="13" xfId="7" applyNumberFormat="1" applyFont="1" applyFill="1" applyBorder="1" applyAlignment="1">
      <alignment horizontal="center" vertical="center"/>
    </xf>
    <xf numFmtId="0" fontId="7" fillId="3" borderId="11" xfId="7" applyFont="1" applyFill="1" applyBorder="1" applyAlignment="1">
      <alignment horizontal="center" vertical="center"/>
    </xf>
    <xf numFmtId="3" fontId="8" fillId="3" borderId="13" xfId="4" applyNumberFormat="1" applyFont="1" applyFill="1" applyBorder="1" applyAlignment="1">
      <alignment horizontal="center" vertical="center"/>
    </xf>
    <xf numFmtId="0" fontId="8" fillId="3" borderId="12" xfId="7" applyFont="1" applyFill="1" applyBorder="1" applyAlignment="1">
      <alignment horizontal="center" vertical="center"/>
    </xf>
    <xf numFmtId="0" fontId="5" fillId="3" borderId="12" xfId="4" applyFont="1" applyFill="1" applyBorder="1" applyAlignment="1">
      <alignment horizontal="center" vertical="center"/>
    </xf>
    <xf numFmtId="0" fontId="5" fillId="3" borderId="14" xfId="4" applyFont="1" applyFill="1" applyBorder="1" applyAlignment="1">
      <alignment horizontal="center" vertical="center"/>
    </xf>
    <xf numFmtId="0" fontId="7" fillId="3" borderId="13" xfId="7" applyFont="1" applyFill="1" applyBorder="1" applyAlignment="1">
      <alignment horizontal="center" vertical="center"/>
    </xf>
    <xf numFmtId="0" fontId="11" fillId="3" borderId="11" xfId="7" applyFont="1" applyFill="1" applyBorder="1" applyAlignment="1">
      <alignment horizontal="left" vertical="center"/>
    </xf>
    <xf numFmtId="0" fontId="11" fillId="3" borderId="12" xfId="7" applyFont="1" applyFill="1" applyBorder="1" applyAlignment="1">
      <alignment horizontal="left" vertical="center"/>
    </xf>
    <xf numFmtId="0" fontId="8" fillId="3" borderId="13" xfId="7" applyFont="1" applyFill="1" applyBorder="1" applyAlignment="1">
      <alignment horizontal="center" vertical="center"/>
    </xf>
    <xf numFmtId="0" fontId="8" fillId="3" borderId="12" xfId="7" applyFont="1" applyFill="1" applyBorder="1" applyAlignment="1">
      <alignment horizontal="left" vertical="center" wrapText="1"/>
    </xf>
    <xf numFmtId="44" fontId="10" fillId="3" borderId="12" xfId="4" applyNumberFormat="1" applyFont="1" applyFill="1" applyBorder="1" applyAlignment="1">
      <alignment horizontal="center"/>
    </xf>
    <xf numFmtId="49" fontId="8" fillId="3" borderId="13" xfId="7" applyNumberFormat="1" applyFont="1" applyFill="1" applyBorder="1" applyAlignment="1">
      <alignment horizontal="center" vertical="center"/>
    </xf>
    <xf numFmtId="0" fontId="11" fillId="3" borderId="12" xfId="7" applyFont="1" applyFill="1" applyBorder="1" applyAlignment="1">
      <alignment horizontal="left" vertical="center" wrapText="1"/>
    </xf>
    <xf numFmtId="49" fontId="8" fillId="3" borderId="12" xfId="7" applyNumberFormat="1" applyFont="1" applyFill="1" applyBorder="1" applyAlignment="1">
      <alignment horizontal="left" vertical="center" wrapText="1"/>
    </xf>
    <xf numFmtId="0" fontId="10" fillId="3" borderId="13" xfId="7" applyFont="1" applyFill="1" applyBorder="1" applyAlignment="1">
      <alignment horizontal="center" vertical="center"/>
    </xf>
    <xf numFmtId="0" fontId="10" fillId="3" borderId="12" xfId="7" applyFont="1" applyFill="1" applyBorder="1" applyAlignment="1">
      <alignment horizontal="left" vertical="center" wrapText="1"/>
    </xf>
    <xf numFmtId="49" fontId="8" fillId="3" borderId="12" xfId="7" applyNumberFormat="1" applyFont="1" applyFill="1" applyBorder="1" applyAlignment="1">
      <alignment horizontal="left" vertical="center"/>
    </xf>
    <xf numFmtId="0" fontId="8" fillId="4" borderId="12" xfId="4" applyFont="1" applyFill="1" applyBorder="1" applyAlignment="1">
      <alignment horizontal="center" vertical="top"/>
    </xf>
    <xf numFmtId="44" fontId="8" fillId="4" borderId="12" xfId="8" applyNumberFormat="1" applyFont="1" applyFill="1" applyBorder="1" applyAlignment="1">
      <alignment horizontal="center" vertical="center"/>
    </xf>
    <xf numFmtId="0" fontId="8" fillId="4" borderId="14" xfId="8" applyFont="1" applyFill="1" applyBorder="1" applyAlignment="1">
      <alignment horizontal="center" vertical="center"/>
    </xf>
    <xf numFmtId="0" fontId="8" fillId="3" borderId="4" xfId="7" applyFont="1" applyFill="1" applyBorder="1" applyAlignment="1">
      <alignment horizontal="center" vertical="center"/>
    </xf>
    <xf numFmtId="0" fontId="12" fillId="3" borderId="15" xfId="7" applyFont="1" applyFill="1" applyBorder="1" applyAlignment="1">
      <alignment horizontal="left" vertical="center" wrapText="1"/>
    </xf>
    <xf numFmtId="0" fontId="8" fillId="4" borderId="15" xfId="4" applyFont="1" applyFill="1" applyBorder="1" applyAlignment="1">
      <alignment horizontal="center" vertical="top"/>
    </xf>
    <xf numFmtId="0" fontId="8" fillId="3" borderId="15" xfId="7" applyFont="1" applyFill="1" applyBorder="1" applyAlignment="1">
      <alignment horizontal="center" vertical="center"/>
    </xf>
    <xf numFmtId="44" fontId="8" fillId="4" borderId="15" xfId="8" applyNumberFormat="1" applyFont="1" applyFill="1" applyBorder="1" applyAlignment="1">
      <alignment horizontal="center" vertical="center"/>
    </xf>
    <xf numFmtId="0" fontId="8" fillId="4" borderId="6" xfId="8" applyFont="1" applyFill="1" applyBorder="1" applyAlignment="1">
      <alignment horizontal="center" vertical="center"/>
    </xf>
    <xf numFmtId="44" fontId="5" fillId="0" borderId="15" xfId="4" applyNumberFormat="1" applyFont="1" applyBorder="1" applyAlignment="1">
      <alignment horizontal="center" vertical="center"/>
    </xf>
    <xf numFmtId="0" fontId="12" fillId="3" borderId="0" xfId="7" applyFont="1" applyFill="1" applyAlignment="1">
      <alignment horizontal="center" vertical="center" wrapText="1"/>
    </xf>
    <xf numFmtId="0" fontId="8" fillId="3" borderId="0" xfId="7" applyFont="1" applyFill="1" applyAlignment="1">
      <alignment horizontal="center" vertical="center"/>
    </xf>
    <xf numFmtId="44" fontId="7" fillId="4" borderId="9" xfId="8" applyNumberFormat="1" applyFont="1" applyFill="1" applyBorder="1" applyAlignment="1">
      <alignment horizontal="center" vertical="center"/>
    </xf>
    <xf numFmtId="44" fontId="7" fillId="4" borderId="10" xfId="8" applyNumberFormat="1" applyFont="1" applyFill="1" applyBorder="1" applyAlignment="1">
      <alignment horizontal="center" vertical="center"/>
    </xf>
    <xf numFmtId="0" fontId="7" fillId="3" borderId="12" xfId="9" applyFont="1" applyFill="1" applyBorder="1" applyAlignment="1">
      <alignment horizontal="center" vertical="center" wrapText="1"/>
    </xf>
    <xf numFmtId="0" fontId="7" fillId="3" borderId="0" xfId="9" applyFont="1" applyFill="1" applyAlignment="1">
      <alignment horizontal="center" vertical="center"/>
    </xf>
    <xf numFmtId="0" fontId="7" fillId="3" borderId="12" xfId="9" applyFont="1" applyFill="1" applyBorder="1" applyAlignment="1">
      <alignment horizontal="center" vertical="center"/>
    </xf>
    <xf numFmtId="0" fontId="7" fillId="3" borderId="14" xfId="9" applyFont="1" applyFill="1" applyBorder="1" applyAlignment="1">
      <alignment horizontal="center" vertical="center"/>
    </xf>
    <xf numFmtId="44" fontId="3" fillId="2" borderId="8" xfId="0" applyNumberFormat="1" applyFont="1" applyFill="1" applyBorder="1" applyAlignment="1">
      <alignment horizontal="center" vertical="center"/>
    </xf>
    <xf numFmtId="44" fontId="3" fillId="2" borderId="9" xfId="0" applyNumberFormat="1" applyFont="1" applyFill="1" applyBorder="1" applyAlignment="1">
      <alignment horizontal="center" vertical="center"/>
    </xf>
    <xf numFmtId="0" fontId="7" fillId="3" borderId="11" xfId="9" applyFont="1" applyFill="1" applyBorder="1" applyAlignment="1">
      <alignment horizontal="center" vertical="center" wrapText="1"/>
    </xf>
    <xf numFmtId="0" fontId="7" fillId="3" borderId="3" xfId="9" applyFont="1" applyFill="1" applyBorder="1" applyAlignment="1">
      <alignment horizontal="left" vertical="center"/>
    </xf>
    <xf numFmtId="0" fontId="7" fillId="3" borderId="11" xfId="9" applyFont="1" applyFill="1" applyBorder="1" applyAlignment="1">
      <alignment horizontal="center" vertical="center"/>
    </xf>
    <xf numFmtId="0" fontId="7" fillId="3" borderId="3" xfId="9" applyFont="1" applyFill="1" applyBorder="1" applyAlignment="1">
      <alignment horizontal="center" vertical="center"/>
    </xf>
    <xf numFmtId="0" fontId="8" fillId="3" borderId="12" xfId="9" applyFont="1" applyFill="1" applyBorder="1" applyAlignment="1">
      <alignment horizontal="center" vertical="center"/>
    </xf>
    <xf numFmtId="0" fontId="8" fillId="3" borderId="14" xfId="9" applyFont="1" applyFill="1" applyBorder="1" applyAlignment="1">
      <alignment horizontal="left" vertical="center" wrapText="1"/>
    </xf>
    <xf numFmtId="0" fontId="8" fillId="3" borderId="12" xfId="4" applyFont="1" applyFill="1" applyBorder="1" applyAlignment="1">
      <alignment horizontal="center" vertical="center"/>
    </xf>
    <xf numFmtId="0" fontId="8" fillId="3" borderId="0" xfId="9" applyFont="1" applyFill="1" applyAlignment="1">
      <alignment horizontal="center" vertical="center"/>
    </xf>
    <xf numFmtId="44" fontId="8" fillId="0" borderId="12" xfId="10" applyNumberFormat="1" applyFont="1" applyBorder="1" applyAlignment="1">
      <alignment horizontal="center"/>
    </xf>
    <xf numFmtId="44" fontId="8" fillId="4" borderId="12" xfId="11" applyNumberFormat="1" applyFont="1" applyFill="1" applyBorder="1" applyAlignment="1">
      <alignment horizontal="center"/>
    </xf>
    <xf numFmtId="0" fontId="13" fillId="3" borderId="14" xfId="9" applyFont="1" applyFill="1" applyBorder="1" applyAlignment="1">
      <alignment horizontal="left" vertical="center"/>
    </xf>
    <xf numFmtId="0" fontId="8" fillId="4" borderId="12" xfId="12" applyFont="1" applyFill="1" applyBorder="1" applyAlignment="1">
      <alignment horizontal="center" vertical="center"/>
    </xf>
    <xf numFmtId="0" fontId="8" fillId="4" borderId="14" xfId="11" applyFont="1" applyFill="1" applyBorder="1" applyAlignment="1">
      <alignment horizontal="center" vertical="center"/>
    </xf>
    <xf numFmtId="44" fontId="8" fillId="0" borderId="12" xfId="12" applyNumberFormat="1" applyFont="1" applyBorder="1" applyAlignment="1">
      <alignment horizontal="center"/>
    </xf>
    <xf numFmtId="0" fontId="10" fillId="3" borderId="12" xfId="4" applyFont="1" applyFill="1" applyBorder="1" applyAlignment="1">
      <alignment horizontal="center" vertical="center"/>
    </xf>
    <xf numFmtId="0" fontId="10" fillId="3" borderId="0" xfId="9" applyFont="1" applyFill="1" applyAlignment="1">
      <alignment horizontal="center" vertical="center"/>
    </xf>
    <xf numFmtId="44" fontId="8" fillId="4" borderId="12" xfId="12" applyNumberFormat="1" applyFont="1" applyFill="1" applyBorder="1" applyAlignment="1">
      <alignment horizontal="center"/>
    </xf>
    <xf numFmtId="44" fontId="8" fillId="4" borderId="12" xfId="12" applyNumberFormat="1" applyFont="1" applyFill="1" applyBorder="1" applyAlignment="1">
      <alignment horizontal="center" vertical="center"/>
    </xf>
    <xf numFmtId="0" fontId="8" fillId="3" borderId="12" xfId="4" applyFont="1" applyFill="1" applyBorder="1" applyAlignment="1">
      <alignment horizontal="center" vertical="center" wrapText="1"/>
    </xf>
    <xf numFmtId="0" fontId="8" fillId="3" borderId="12" xfId="9" applyFont="1" applyFill="1" applyBorder="1" applyAlignment="1">
      <alignment horizontal="center" vertical="center" wrapText="1"/>
    </xf>
    <xf numFmtId="44" fontId="8" fillId="0" borderId="14" xfId="12" applyNumberFormat="1" applyFont="1" applyBorder="1" applyAlignment="1">
      <alignment horizontal="center"/>
    </xf>
    <xf numFmtId="0" fontId="8" fillId="3" borderId="14" xfId="9" applyFont="1" applyFill="1" applyBorder="1" applyAlignment="1">
      <alignment horizontal="left" vertical="center"/>
    </xf>
    <xf numFmtId="0" fontId="8" fillId="0" borderId="0" xfId="12" applyFont="1" applyAlignment="1">
      <alignment horizontal="center"/>
    </xf>
    <xf numFmtId="44" fontId="8" fillId="4" borderId="12" xfId="11" applyNumberFormat="1" applyFont="1" applyFill="1" applyBorder="1" applyAlignment="1">
      <alignment horizontal="center" vertical="center"/>
    </xf>
    <xf numFmtId="0" fontId="8" fillId="3" borderId="15" xfId="9" applyFont="1" applyFill="1" applyBorder="1" applyAlignment="1">
      <alignment horizontal="center" vertical="center"/>
    </xf>
    <xf numFmtId="0" fontId="8" fillId="3" borderId="6" xfId="9" applyFont="1" applyFill="1" applyBorder="1" applyAlignment="1">
      <alignment horizontal="left" vertical="center" wrapText="1"/>
    </xf>
    <xf numFmtId="44" fontId="8" fillId="4" borderId="15" xfId="12" applyNumberFormat="1" applyFont="1" applyFill="1" applyBorder="1" applyAlignment="1">
      <alignment horizontal="center"/>
    </xf>
    <xf numFmtId="44" fontId="8" fillId="4" borderId="15" xfId="11" applyNumberFormat="1" applyFont="1" applyFill="1" applyBorder="1" applyAlignment="1">
      <alignment horizontal="center"/>
    </xf>
    <xf numFmtId="0" fontId="8" fillId="3" borderId="0" xfId="9" applyFont="1" applyFill="1" applyAlignment="1">
      <alignment horizontal="center" vertical="center" wrapText="1"/>
    </xf>
    <xf numFmtId="44" fontId="7" fillId="4" borderId="9" xfId="11" applyNumberFormat="1" applyFont="1" applyFill="1" applyBorder="1" applyAlignment="1">
      <alignment horizontal="center"/>
    </xf>
    <xf numFmtId="44" fontId="7" fillId="4" borderId="10" xfId="11" applyNumberFormat="1" applyFont="1" applyFill="1" applyBorder="1" applyAlignment="1">
      <alignment horizontal="center"/>
    </xf>
    <xf numFmtId="44" fontId="8" fillId="4" borderId="0" xfId="12" applyNumberFormat="1" applyFont="1" applyFill="1" applyAlignment="1">
      <alignment horizontal="center"/>
    </xf>
    <xf numFmtId="44" fontId="8" fillId="4" borderId="0" xfId="11" applyNumberFormat="1" applyFont="1" applyFill="1" applyAlignment="1">
      <alignment horizontal="center"/>
    </xf>
    <xf numFmtId="0" fontId="7" fillId="3" borderId="10" xfId="12" applyFont="1" applyFill="1" applyBorder="1" applyAlignment="1">
      <alignment horizontal="center" vertical="center" wrapText="1"/>
    </xf>
    <xf numFmtId="0" fontId="7" fillId="3" borderId="8" xfId="12" applyFont="1" applyFill="1" applyBorder="1" applyAlignment="1">
      <alignment horizontal="center" vertical="top"/>
    </xf>
    <xf numFmtId="0" fontId="7" fillId="3" borderId="10" xfId="12" applyFont="1" applyFill="1" applyBorder="1" applyAlignment="1">
      <alignment horizontal="center" vertical="top"/>
    </xf>
    <xf numFmtId="0" fontId="7" fillId="3" borderId="9" xfId="12" applyFont="1" applyFill="1" applyBorder="1" applyAlignment="1">
      <alignment horizontal="center" vertical="top"/>
    </xf>
    <xf numFmtId="0" fontId="7" fillId="3" borderId="11" xfId="12" applyFont="1" applyFill="1" applyBorder="1" applyAlignment="1">
      <alignment horizontal="center" vertical="center" wrapText="1"/>
    </xf>
    <xf numFmtId="0" fontId="7" fillId="3" borderId="11" xfId="12" applyFont="1" applyFill="1" applyBorder="1" applyAlignment="1">
      <alignment horizontal="center" vertical="top"/>
    </xf>
    <xf numFmtId="0" fontId="7" fillId="3" borderId="2" xfId="12" applyFont="1" applyFill="1" applyBorder="1" applyAlignment="1">
      <alignment horizontal="center" vertical="top"/>
    </xf>
    <xf numFmtId="0" fontId="7" fillId="3" borderId="11" xfId="12" applyFont="1" applyFill="1" applyBorder="1" applyAlignment="1">
      <alignment horizontal="center" vertical="center"/>
    </xf>
    <xf numFmtId="0" fontId="7" fillId="3" borderId="3" xfId="12" applyFont="1" applyFill="1" applyBorder="1" applyAlignment="1">
      <alignment horizontal="center" vertical="center"/>
    </xf>
    <xf numFmtId="0" fontId="8" fillId="3" borderId="12" xfId="12" applyFont="1" applyFill="1" applyBorder="1" applyAlignment="1">
      <alignment horizontal="center" vertical="top"/>
    </xf>
    <xf numFmtId="0" fontId="7" fillId="3" borderId="12" xfId="12" applyFont="1" applyFill="1" applyBorder="1" applyAlignment="1">
      <alignment horizontal="left" vertical="top" wrapText="1"/>
    </xf>
    <xf numFmtId="0" fontId="8" fillId="3" borderId="0" xfId="12" applyFont="1" applyFill="1" applyAlignment="1">
      <alignment horizontal="center" vertical="top"/>
    </xf>
    <xf numFmtId="44" fontId="8" fillId="3" borderId="12" xfId="12" applyNumberFormat="1" applyFont="1" applyFill="1" applyBorder="1" applyAlignment="1">
      <alignment horizontal="center" vertical="top"/>
    </xf>
    <xf numFmtId="44" fontId="8" fillId="3" borderId="14" xfId="12" applyNumberFormat="1" applyFont="1" applyFill="1" applyBorder="1" applyAlignment="1">
      <alignment horizontal="center" vertical="top"/>
    </xf>
    <xf numFmtId="0" fontId="8" fillId="3" borderId="12" xfId="12" applyFont="1" applyFill="1" applyBorder="1" applyAlignment="1">
      <alignment horizontal="left" vertical="top" wrapText="1"/>
    </xf>
    <xf numFmtId="165" fontId="8" fillId="3" borderId="12" xfId="6" applyNumberFormat="1" applyFont="1" applyFill="1" applyBorder="1" applyAlignment="1">
      <alignment horizontal="center"/>
    </xf>
    <xf numFmtId="0" fontId="8" fillId="3" borderId="0" xfId="12" applyFont="1" applyFill="1" applyAlignment="1">
      <alignment horizontal="center"/>
    </xf>
    <xf numFmtId="44" fontId="8" fillId="4" borderId="14" xfId="12" applyNumberFormat="1" applyFont="1" applyFill="1" applyBorder="1" applyAlignment="1">
      <alignment horizontal="center"/>
    </xf>
    <xf numFmtId="0" fontId="8" fillId="3" borderId="12" xfId="4" applyFont="1" applyFill="1" applyBorder="1" applyAlignment="1">
      <alignment horizontal="center"/>
    </xf>
    <xf numFmtId="164" fontId="8" fillId="3" borderId="0" xfId="12" applyNumberFormat="1" applyFont="1" applyFill="1" applyAlignment="1">
      <alignment horizontal="center"/>
    </xf>
    <xf numFmtId="44" fontId="8" fillId="4" borderId="14" xfId="12" applyNumberFormat="1" applyFont="1" applyFill="1" applyBorder="1" applyAlignment="1">
      <alignment horizontal="center" vertical="top"/>
    </xf>
    <xf numFmtId="164" fontId="8" fillId="3" borderId="12" xfId="12" applyNumberFormat="1" applyFont="1" applyFill="1" applyBorder="1" applyAlignment="1">
      <alignment horizontal="center"/>
    </xf>
    <xf numFmtId="0" fontId="8" fillId="3" borderId="15" xfId="12" applyFont="1" applyFill="1" applyBorder="1" applyAlignment="1">
      <alignment horizontal="center" vertical="top"/>
    </xf>
    <xf numFmtId="0" fontId="8" fillId="3" borderId="15" xfId="12" applyFont="1" applyFill="1" applyBorder="1" applyAlignment="1">
      <alignment horizontal="center" vertical="top" wrapText="1"/>
    </xf>
    <xf numFmtId="0" fontId="8" fillId="3" borderId="15" xfId="4" applyFont="1" applyFill="1" applyBorder="1" applyAlignment="1">
      <alignment horizontal="center" vertical="top"/>
    </xf>
    <xf numFmtId="164" fontId="8" fillId="3" borderId="15" xfId="12" applyNumberFormat="1" applyFont="1" applyFill="1" applyBorder="1" applyAlignment="1">
      <alignment horizontal="center" vertical="top"/>
    </xf>
    <xf numFmtId="44" fontId="8" fillId="3" borderId="15" xfId="12" applyNumberFormat="1" applyFont="1" applyFill="1" applyBorder="1" applyAlignment="1">
      <alignment horizontal="center"/>
    </xf>
    <xf numFmtId="44" fontId="8" fillId="3" borderId="6" xfId="12" applyNumberFormat="1" applyFont="1" applyFill="1" applyBorder="1" applyAlignment="1">
      <alignment horizontal="center"/>
    </xf>
    <xf numFmtId="0" fontId="8" fillId="3" borderId="0" xfId="12" applyFont="1" applyFill="1" applyAlignment="1">
      <alignment horizontal="center" vertical="top" wrapText="1"/>
    </xf>
    <xf numFmtId="0" fontId="8" fillId="3" borderId="0" xfId="4" applyFont="1" applyFill="1" applyAlignment="1">
      <alignment horizontal="center" vertical="top"/>
    </xf>
    <xf numFmtId="164" fontId="8" fillId="3" borderId="0" xfId="12" applyNumberFormat="1" applyFont="1" applyFill="1" applyAlignment="1">
      <alignment horizontal="center" vertical="top"/>
    </xf>
    <xf numFmtId="44" fontId="8" fillId="3" borderId="0" xfId="12" applyNumberFormat="1" applyFont="1" applyFill="1" applyAlignment="1">
      <alignment horizontal="center" vertical="center"/>
    </xf>
    <xf numFmtId="44" fontId="8" fillId="3" borderId="0" xfId="9" applyNumberFormat="1" applyFont="1" applyFill="1" applyAlignment="1">
      <alignment horizontal="center" vertical="center"/>
    </xf>
    <xf numFmtId="0" fontId="7" fillId="3" borderId="10" xfId="13" applyFont="1" applyFill="1" applyBorder="1" applyAlignment="1">
      <alignment horizontal="center" vertical="center" wrapText="1"/>
    </xf>
    <xf numFmtId="0" fontId="7" fillId="3" borderId="8" xfId="13" applyFont="1" applyFill="1" applyBorder="1" applyAlignment="1">
      <alignment horizontal="center" vertical="center"/>
    </xf>
    <xf numFmtId="0" fontId="7" fillId="3" borderId="10" xfId="13" applyFont="1" applyFill="1" applyBorder="1" applyAlignment="1">
      <alignment horizontal="center" vertical="center"/>
    </xf>
    <xf numFmtId="0" fontId="7" fillId="3" borderId="9" xfId="13" applyFont="1" applyFill="1" applyBorder="1" applyAlignment="1">
      <alignment horizontal="center" vertical="center"/>
    </xf>
    <xf numFmtId="0" fontId="8" fillId="3" borderId="11" xfId="12" applyFont="1" applyFill="1" applyBorder="1" applyAlignment="1">
      <alignment horizontal="center" vertical="center"/>
    </xf>
    <xf numFmtId="0" fontId="8" fillId="3" borderId="16" xfId="12" applyFont="1" applyFill="1" applyBorder="1" applyAlignment="1">
      <alignment horizontal="center" vertical="center" wrapText="1"/>
    </xf>
    <xf numFmtId="0" fontId="8" fillId="3" borderId="11" xfId="4" applyFont="1" applyFill="1" applyBorder="1" applyAlignment="1">
      <alignment horizontal="center" vertical="center"/>
    </xf>
    <xf numFmtId="164" fontId="8" fillId="3" borderId="11" xfId="12" applyNumberFormat="1" applyFont="1" applyFill="1" applyBorder="1" applyAlignment="1">
      <alignment horizontal="center" vertical="center"/>
    </xf>
    <xf numFmtId="44" fontId="8" fillId="3" borderId="11" xfId="12" applyNumberFormat="1" applyFont="1" applyFill="1" applyBorder="1" applyAlignment="1">
      <alignment horizontal="center" vertical="center"/>
    </xf>
    <xf numFmtId="44" fontId="8" fillId="3" borderId="3" xfId="12" applyNumberFormat="1" applyFont="1" applyFill="1" applyBorder="1" applyAlignment="1">
      <alignment horizontal="center" vertical="center"/>
    </xf>
    <xf numFmtId="0" fontId="8" fillId="3" borderId="12" xfId="12" applyFont="1" applyFill="1" applyBorder="1" applyAlignment="1">
      <alignment horizontal="center" vertical="center"/>
    </xf>
    <xf numFmtId="0" fontId="14" fillId="3" borderId="17" xfId="5" applyFont="1" applyFill="1" applyBorder="1" applyAlignment="1">
      <alignment horizontal="left" vertical="center"/>
    </xf>
    <xf numFmtId="164" fontId="8" fillId="3" borderId="12" xfId="12" applyNumberFormat="1" applyFont="1" applyFill="1" applyBorder="1" applyAlignment="1">
      <alignment horizontal="center" vertical="center"/>
    </xf>
    <xf numFmtId="44" fontId="8" fillId="3" borderId="12" xfId="12" applyNumberFormat="1" applyFont="1" applyFill="1" applyBorder="1" applyAlignment="1">
      <alignment horizontal="center" vertical="center"/>
    </xf>
    <xf numFmtId="44" fontId="8" fillId="3" borderId="14" xfId="12" applyNumberFormat="1" applyFont="1" applyFill="1" applyBorder="1" applyAlignment="1">
      <alignment horizontal="center" vertical="center"/>
    </xf>
    <xf numFmtId="0" fontId="8" fillId="3" borderId="17" xfId="5" applyFont="1" applyFill="1" applyBorder="1" applyAlignment="1">
      <alignment horizontal="left" vertical="center" wrapText="1"/>
    </xf>
    <xf numFmtId="44" fontId="8" fillId="4" borderId="14" xfId="12" applyNumberFormat="1" applyFont="1" applyFill="1" applyBorder="1" applyAlignment="1">
      <alignment horizontal="center" vertical="center"/>
    </xf>
    <xf numFmtId="0" fontId="8" fillId="3" borderId="12" xfId="5" applyFont="1" applyFill="1" applyBorder="1" applyAlignment="1">
      <alignment horizontal="center" vertical="center" shrinkToFit="1"/>
    </xf>
    <xf numFmtId="164" fontId="8" fillId="3" borderId="12" xfId="12" applyNumberFormat="1" applyFont="1" applyFill="1" applyBorder="1" applyAlignment="1">
      <alignment horizontal="center" vertical="center" wrapText="1"/>
    </xf>
    <xf numFmtId="0" fontId="5" fillId="3" borderId="17" xfId="4" applyFont="1" applyFill="1" applyBorder="1" applyAlignment="1">
      <alignment horizontal="left" vertical="center"/>
    </xf>
    <xf numFmtId="43" fontId="8" fillId="3" borderId="12" xfId="14" applyFont="1" applyFill="1" applyBorder="1" applyAlignment="1">
      <alignment horizontal="center" vertical="center"/>
    </xf>
    <xf numFmtId="43" fontId="5" fillId="3" borderId="17" xfId="14" applyFont="1" applyFill="1" applyBorder="1" applyAlignment="1">
      <alignment horizontal="left" vertical="center"/>
    </xf>
    <xf numFmtId="43" fontId="8" fillId="4" borderId="12" xfId="14" applyFont="1" applyFill="1" applyBorder="1" applyAlignment="1">
      <alignment horizontal="center"/>
    </xf>
    <xf numFmtId="43" fontId="8" fillId="4" borderId="14" xfId="14" applyFont="1" applyFill="1" applyBorder="1" applyAlignment="1">
      <alignment horizontal="center"/>
    </xf>
    <xf numFmtId="0" fontId="8" fillId="3" borderId="15" xfId="4" applyFont="1" applyFill="1" applyBorder="1" applyAlignment="1">
      <alignment horizontal="center" vertical="center"/>
    </xf>
    <xf numFmtId="0" fontId="5" fillId="3" borderId="18" xfId="4" applyFont="1" applyFill="1" applyBorder="1" applyAlignment="1">
      <alignment horizontal="left" vertical="center"/>
    </xf>
    <xf numFmtId="164" fontId="8" fillId="3" borderId="15" xfId="12" applyNumberFormat="1" applyFont="1" applyFill="1" applyBorder="1" applyAlignment="1">
      <alignment horizontal="center" vertical="center"/>
    </xf>
    <xf numFmtId="164" fontId="8" fillId="3" borderId="0" xfId="12" applyNumberFormat="1" applyFont="1" applyFill="1" applyAlignment="1">
      <alignment horizontal="center" vertical="center"/>
    </xf>
    <xf numFmtId="0" fontId="7" fillId="3" borderId="11" xfId="13" applyFont="1" applyFill="1" applyBorder="1" applyAlignment="1">
      <alignment horizontal="center" vertical="center" wrapText="1"/>
    </xf>
    <xf numFmtId="0" fontId="7" fillId="3" borderId="2" xfId="13" applyFont="1" applyFill="1" applyBorder="1" applyAlignment="1">
      <alignment horizontal="center" vertical="center"/>
    </xf>
    <xf numFmtId="0" fontId="7" fillId="3" borderId="11" xfId="13" applyFont="1" applyFill="1" applyBorder="1" applyAlignment="1">
      <alignment horizontal="center" vertical="center"/>
    </xf>
    <xf numFmtId="0" fontId="7" fillId="3" borderId="3" xfId="13" applyFont="1" applyFill="1" applyBorder="1" applyAlignment="1">
      <alignment horizontal="center" vertical="center"/>
    </xf>
    <xf numFmtId="0" fontId="8" fillId="3" borderId="16" xfId="15" applyFont="1" applyFill="1" applyBorder="1" applyAlignment="1">
      <alignment horizontal="left" vertical="center" wrapText="1"/>
    </xf>
    <xf numFmtId="44" fontId="8" fillId="4" borderId="3" xfId="12" applyNumberFormat="1" applyFont="1" applyFill="1" applyBorder="1" applyAlignment="1">
      <alignment horizontal="center" vertical="center"/>
    </xf>
    <xf numFmtId="44" fontId="8" fillId="4" borderId="3" xfId="12" applyNumberFormat="1" applyFont="1" applyFill="1" applyBorder="1" applyAlignment="1">
      <alignment horizontal="center"/>
    </xf>
    <xf numFmtId="0" fontId="8" fillId="3" borderId="17" xfId="15" applyFont="1" applyFill="1" applyBorder="1" applyAlignment="1">
      <alignment horizontal="left" vertical="center" wrapText="1"/>
    </xf>
    <xf numFmtId="44" fontId="8" fillId="4" borderId="19" xfId="12" applyNumberFormat="1" applyFont="1" applyFill="1" applyBorder="1" applyAlignment="1">
      <alignment horizontal="center" vertical="center"/>
    </xf>
    <xf numFmtId="0" fontId="8" fillId="4" borderId="19" xfId="12" applyFont="1" applyFill="1" applyBorder="1" applyAlignment="1">
      <alignment horizontal="center"/>
    </xf>
    <xf numFmtId="164" fontId="8" fillId="4" borderId="12" xfId="12" applyNumberFormat="1" applyFont="1" applyFill="1" applyBorder="1" applyAlignment="1">
      <alignment horizontal="center" vertical="top"/>
    </xf>
    <xf numFmtId="44" fontId="8" fillId="4" borderId="12" xfId="10" applyNumberFormat="1" applyFont="1" applyFill="1" applyBorder="1" applyAlignment="1">
      <alignment horizontal="center" vertical="center"/>
    </xf>
    <xf numFmtId="0" fontId="8" fillId="3" borderId="15" xfId="12" applyFont="1" applyFill="1" applyBorder="1" applyAlignment="1">
      <alignment horizontal="center" vertical="center"/>
    </xf>
    <xf numFmtId="44" fontId="8" fillId="4" borderId="15" xfId="10" applyNumberFormat="1" applyFont="1" applyFill="1" applyBorder="1" applyAlignment="1">
      <alignment horizontal="center" vertical="center"/>
    </xf>
    <xf numFmtId="44" fontId="8" fillId="4" borderId="6" xfId="12" applyNumberFormat="1" applyFont="1" applyFill="1" applyBorder="1" applyAlignment="1">
      <alignment horizontal="center"/>
    </xf>
    <xf numFmtId="0" fontId="8" fillId="3" borderId="0" xfId="12" applyFont="1" applyFill="1" applyAlignment="1">
      <alignment horizontal="center" vertical="center"/>
    </xf>
    <xf numFmtId="44" fontId="7" fillId="4" borderId="9" xfId="12" applyNumberFormat="1" applyFont="1" applyFill="1" applyBorder="1" applyAlignment="1">
      <alignment horizontal="center"/>
    </xf>
    <xf numFmtId="44" fontId="7" fillId="4" borderId="10" xfId="12" applyNumberFormat="1" applyFont="1" applyFill="1" applyBorder="1" applyAlignment="1">
      <alignment horizontal="center"/>
    </xf>
    <xf numFmtId="44" fontId="8" fillId="3" borderId="0" xfId="10" applyNumberFormat="1" applyFont="1" applyFill="1" applyAlignment="1">
      <alignment horizontal="center" vertical="center"/>
    </xf>
    <xf numFmtId="0" fontId="8" fillId="3" borderId="11" xfId="13" applyFont="1" applyFill="1" applyBorder="1" applyAlignment="1">
      <alignment horizontal="center" vertical="center"/>
    </xf>
    <xf numFmtId="0" fontId="8" fillId="3" borderId="10" xfId="13" applyFont="1" applyFill="1" applyBorder="1" applyAlignment="1">
      <alignment horizontal="left" vertical="center"/>
    </xf>
    <xf numFmtId="0" fontId="8" fillId="3" borderId="2" xfId="13" applyFont="1" applyFill="1" applyBorder="1" applyAlignment="1">
      <alignment horizontal="center" vertical="center"/>
    </xf>
    <xf numFmtId="44" fontId="8" fillId="3" borderId="11" xfId="13" applyNumberFormat="1" applyFont="1" applyFill="1" applyBorder="1" applyAlignment="1">
      <alignment horizontal="center" vertical="center"/>
    </xf>
    <xf numFmtId="44" fontId="8" fillId="3" borderId="3" xfId="13" applyNumberFormat="1" applyFont="1" applyFill="1" applyBorder="1" applyAlignment="1">
      <alignment horizontal="center" vertical="center"/>
    </xf>
    <xf numFmtId="0" fontId="8" fillId="3" borderId="12" xfId="13" applyFont="1" applyFill="1" applyBorder="1" applyAlignment="1">
      <alignment horizontal="center" vertical="center"/>
    </xf>
    <xf numFmtId="0" fontId="8" fillId="3" borderId="0" xfId="13" applyFont="1" applyFill="1" applyAlignment="1">
      <alignment horizontal="center" vertical="center"/>
    </xf>
    <xf numFmtId="44" fontId="8" fillId="3" borderId="12" xfId="13" applyNumberFormat="1" applyFont="1" applyFill="1" applyBorder="1" applyAlignment="1">
      <alignment horizontal="center" vertical="center"/>
    </xf>
    <xf numFmtId="44" fontId="8" fillId="3" borderId="14" xfId="13" applyNumberFormat="1" applyFont="1" applyFill="1" applyBorder="1" applyAlignment="1">
      <alignment horizontal="center" vertical="center"/>
    </xf>
    <xf numFmtId="0" fontId="8" fillId="3" borderId="0" xfId="13" applyFont="1" applyFill="1" applyAlignment="1">
      <alignment horizontal="left" vertical="center"/>
    </xf>
    <xf numFmtId="0" fontId="8" fillId="4" borderId="12" xfId="16" applyFont="1" applyFill="1" applyBorder="1" applyAlignment="1">
      <alignment horizontal="center" vertical="top"/>
    </xf>
    <xf numFmtId="0" fontId="8" fillId="4" borderId="0" xfId="4" applyFont="1" applyFill="1" applyAlignment="1">
      <alignment horizontal="center" vertical="center"/>
    </xf>
    <xf numFmtId="44" fontId="8" fillId="4" borderId="12" xfId="4" applyNumberFormat="1" applyFont="1" applyFill="1" applyBorder="1" applyAlignment="1">
      <alignment horizontal="center" vertical="center"/>
    </xf>
    <xf numFmtId="44" fontId="8" fillId="0" borderId="12" xfId="4" applyNumberFormat="1" applyFont="1" applyBorder="1" applyAlignment="1">
      <alignment horizontal="center" vertical="center"/>
    </xf>
    <xf numFmtId="0" fontId="8" fillId="4" borderId="0" xfId="16" applyFont="1" applyFill="1" applyAlignment="1">
      <alignment horizontal="center" vertical="top"/>
    </xf>
    <xf numFmtId="44" fontId="8" fillId="4" borderId="14" xfId="16" applyNumberFormat="1" applyFont="1" applyFill="1" applyBorder="1" applyAlignment="1">
      <alignment horizontal="center" vertical="center"/>
    </xf>
    <xf numFmtId="49" fontId="8" fillId="3" borderId="12" xfId="13" applyNumberFormat="1" applyFont="1" applyFill="1" applyBorder="1" applyAlignment="1">
      <alignment horizontal="center" vertical="center"/>
    </xf>
    <xf numFmtId="44" fontId="8" fillId="4" borderId="12" xfId="16" applyNumberFormat="1" applyFont="1" applyFill="1" applyBorder="1" applyAlignment="1">
      <alignment horizontal="center" vertical="center"/>
    </xf>
    <xf numFmtId="0" fontId="8" fillId="4" borderId="12" xfId="4" applyFont="1" applyFill="1" applyBorder="1" applyAlignment="1">
      <alignment horizontal="center" vertical="center"/>
    </xf>
    <xf numFmtId="0" fontId="10" fillId="3" borderId="12" xfId="13" applyFont="1" applyFill="1" applyBorder="1" applyAlignment="1">
      <alignment horizontal="center" vertical="center"/>
    </xf>
    <xf numFmtId="0" fontId="10" fillId="3" borderId="0" xfId="13" applyFont="1" applyFill="1" applyAlignment="1">
      <alignment horizontal="left" vertical="center"/>
    </xf>
    <xf numFmtId="0" fontId="10" fillId="4" borderId="12" xfId="16" applyFont="1" applyFill="1" applyBorder="1" applyAlignment="1">
      <alignment horizontal="center" vertical="top"/>
    </xf>
    <xf numFmtId="0" fontId="10" fillId="4" borderId="0" xfId="16" applyFont="1" applyFill="1" applyAlignment="1">
      <alignment horizontal="center" vertical="top"/>
    </xf>
    <xf numFmtId="44" fontId="10" fillId="4" borderId="12" xfId="12" applyNumberFormat="1" applyFont="1" applyFill="1" applyBorder="1" applyAlignment="1">
      <alignment horizontal="center" vertical="center"/>
    </xf>
    <xf numFmtId="0" fontId="8" fillId="3" borderId="0" xfId="13" applyFont="1" applyFill="1" applyAlignment="1">
      <alignment horizontal="left" vertical="center" wrapText="1"/>
    </xf>
    <xf numFmtId="0" fontId="8" fillId="4" borderId="12" xfId="16" applyFont="1" applyFill="1" applyBorder="1" applyAlignment="1">
      <alignment horizontal="center"/>
    </xf>
    <xf numFmtId="0" fontId="8" fillId="4" borderId="0" xfId="16" applyFont="1" applyFill="1" applyAlignment="1">
      <alignment horizontal="center"/>
    </xf>
    <xf numFmtId="44" fontId="8" fillId="4" borderId="12" xfId="16" applyNumberFormat="1" applyFont="1" applyFill="1" applyBorder="1" applyAlignment="1">
      <alignment horizontal="center"/>
    </xf>
    <xf numFmtId="0" fontId="8" fillId="3" borderId="11" xfId="13" applyFont="1" applyFill="1" applyBorder="1" applyAlignment="1">
      <alignment horizontal="left" vertical="center"/>
    </xf>
    <xf numFmtId="0" fontId="7" fillId="3" borderId="12" xfId="13" applyFont="1" applyFill="1" applyBorder="1" applyAlignment="1">
      <alignment horizontal="center" vertical="center"/>
    </xf>
    <xf numFmtId="165" fontId="8" fillId="4" borderId="12" xfId="17" applyNumberFormat="1" applyFont="1" applyFill="1" applyBorder="1" applyAlignment="1">
      <alignment horizontal="center" vertical="top"/>
    </xf>
    <xf numFmtId="0" fontId="8" fillId="0" borderId="12" xfId="16" applyFont="1" applyBorder="1" applyAlignment="1">
      <alignment horizontal="center" vertical="center"/>
    </xf>
    <xf numFmtId="0" fontId="8" fillId="0" borderId="0" xfId="16" applyFont="1" applyAlignment="1">
      <alignment horizontal="center" vertical="center"/>
    </xf>
    <xf numFmtId="44" fontId="8" fillId="0" borderId="12" xfId="12" applyNumberFormat="1" applyFont="1" applyBorder="1" applyAlignment="1">
      <alignment horizontal="center" vertical="center"/>
    </xf>
    <xf numFmtId="44" fontId="8" fillId="0" borderId="12" xfId="16" applyNumberFormat="1" applyFont="1" applyBorder="1" applyAlignment="1">
      <alignment horizontal="center" vertical="center"/>
    </xf>
    <xf numFmtId="0" fontId="8" fillId="3" borderId="15" xfId="13" applyFont="1" applyFill="1" applyBorder="1" applyAlignment="1">
      <alignment horizontal="center" vertical="center"/>
    </xf>
    <xf numFmtId="0" fontId="8" fillId="3" borderId="5" xfId="13" applyFont="1" applyFill="1" applyBorder="1" applyAlignment="1">
      <alignment horizontal="left" vertical="center" wrapText="1"/>
    </xf>
    <xf numFmtId="0" fontId="8" fillId="0" borderId="15" xfId="16" applyFont="1" applyBorder="1" applyAlignment="1">
      <alignment horizontal="center"/>
    </xf>
    <xf numFmtId="0" fontId="8" fillId="0" borderId="5" xfId="16" applyFont="1" applyBorder="1" applyAlignment="1">
      <alignment horizontal="center"/>
    </xf>
    <xf numFmtId="44" fontId="8" fillId="0" borderId="15" xfId="12" applyNumberFormat="1" applyFont="1" applyBorder="1" applyAlignment="1">
      <alignment horizontal="center"/>
    </xf>
    <xf numFmtId="44" fontId="8" fillId="0" borderId="15" xfId="16" applyNumberFormat="1" applyFont="1" applyBorder="1" applyAlignment="1">
      <alignment horizontal="center"/>
    </xf>
    <xf numFmtId="0" fontId="8" fillId="3" borderId="0" xfId="13" applyFont="1" applyFill="1" applyAlignment="1">
      <alignment horizontal="center" vertical="center" wrapText="1"/>
    </xf>
    <xf numFmtId="0" fontId="3" fillId="0" borderId="4" xfId="4" applyFont="1" applyBorder="1" applyAlignment="1">
      <alignment horizontal="center" vertical="center"/>
    </xf>
    <xf numFmtId="44" fontId="7" fillId="0" borderId="6" xfId="16" applyNumberFormat="1" applyFont="1" applyBorder="1" applyAlignment="1">
      <alignment horizontal="center"/>
    </xf>
    <xf numFmtId="44" fontId="7" fillId="0" borderId="10" xfId="16" applyNumberFormat="1" applyFont="1" applyBorder="1" applyAlignment="1">
      <alignment horizontal="center"/>
    </xf>
    <xf numFmtId="44" fontId="8" fillId="3" borderId="0" xfId="13" applyNumberFormat="1" applyFont="1" applyFill="1" applyAlignment="1">
      <alignment horizontal="center" vertical="center"/>
    </xf>
    <xf numFmtId="0" fontId="7" fillId="3" borderId="10" xfId="18" applyFont="1" applyFill="1" applyBorder="1" applyAlignment="1">
      <alignment horizontal="center" vertical="center" wrapText="1"/>
    </xf>
    <xf numFmtId="0" fontId="7" fillId="3" borderId="8" xfId="18" applyFont="1" applyFill="1" applyBorder="1" applyAlignment="1">
      <alignment horizontal="center" vertical="center"/>
    </xf>
    <xf numFmtId="0" fontId="7" fillId="3" borderId="10" xfId="18" applyFont="1" applyFill="1" applyBorder="1" applyAlignment="1">
      <alignment horizontal="center" vertical="center"/>
    </xf>
    <xf numFmtId="0" fontId="7" fillId="3" borderId="9" xfId="18" applyFont="1" applyFill="1" applyBorder="1" applyAlignment="1">
      <alignment horizontal="center" vertical="center"/>
    </xf>
    <xf numFmtId="164" fontId="7" fillId="3" borderId="10" xfId="5" applyNumberFormat="1" applyFont="1" applyFill="1" applyBorder="1" applyAlignment="1">
      <alignment horizontal="center" vertical="center"/>
    </xf>
    <xf numFmtId="0" fontId="8" fillId="3" borderId="11" xfId="18" applyFont="1" applyFill="1" applyBorder="1" applyAlignment="1">
      <alignment horizontal="center" vertical="center"/>
    </xf>
    <xf numFmtId="0" fontId="8" fillId="3" borderId="2" xfId="18" applyFont="1" applyFill="1" applyBorder="1" applyAlignment="1">
      <alignment horizontal="left" vertical="center" wrapText="1"/>
    </xf>
    <xf numFmtId="0" fontId="8" fillId="4" borderId="11" xfId="19" applyFont="1" applyFill="1" applyBorder="1" applyAlignment="1">
      <alignment horizontal="center" vertical="top"/>
    </xf>
    <xf numFmtId="0" fontId="8" fillId="4" borderId="0" xfId="19" applyFont="1" applyFill="1" applyAlignment="1">
      <alignment horizontal="center" vertical="top"/>
    </xf>
    <xf numFmtId="44" fontId="8" fillId="4" borderId="12" xfId="19" applyNumberFormat="1" applyFont="1" applyFill="1" applyBorder="1" applyAlignment="1">
      <alignment horizontal="center"/>
    </xf>
    <xf numFmtId="164" fontId="8" fillId="4" borderId="14" xfId="19" applyNumberFormat="1" applyFont="1" applyFill="1" applyBorder="1" applyAlignment="1">
      <alignment horizontal="center"/>
    </xf>
    <xf numFmtId="0" fontId="8" fillId="3" borderId="12" xfId="18" applyFont="1" applyFill="1" applyBorder="1" applyAlignment="1">
      <alignment horizontal="center" vertical="center"/>
    </xf>
    <xf numFmtId="0" fontId="17" fillId="3" borderId="0" xfId="18" applyFont="1" applyFill="1" applyAlignment="1">
      <alignment horizontal="left" vertical="center" wrapText="1"/>
    </xf>
    <xf numFmtId="0" fontId="8" fillId="4" borderId="12" xfId="19" applyFont="1" applyFill="1" applyBorder="1" applyAlignment="1">
      <alignment horizontal="center" vertical="top"/>
    </xf>
    <xf numFmtId="0" fontId="7" fillId="3" borderId="8" xfId="18" applyFont="1" applyFill="1" applyBorder="1" applyAlignment="1">
      <alignment horizontal="left" vertical="center"/>
    </xf>
    <xf numFmtId="0" fontId="8" fillId="0" borderId="12" xfId="19" applyFont="1" applyBorder="1" applyAlignment="1">
      <alignment horizontal="center" vertical="top"/>
    </xf>
    <xf numFmtId="0" fontId="8" fillId="0" borderId="0" xfId="19" applyFont="1" applyAlignment="1">
      <alignment horizontal="center" vertical="top"/>
    </xf>
    <xf numFmtId="44" fontId="8" fillId="0" borderId="12" xfId="19" applyNumberFormat="1" applyFont="1" applyBorder="1" applyAlignment="1">
      <alignment horizontal="center"/>
    </xf>
    <xf numFmtId="0" fontId="7" fillId="3" borderId="12" xfId="18" applyFont="1" applyFill="1" applyBorder="1" applyAlignment="1">
      <alignment horizontal="center" vertical="center"/>
    </xf>
    <xf numFmtId="0" fontId="12" fillId="3" borderId="0" xfId="18" applyFont="1" applyFill="1" applyAlignment="1">
      <alignment horizontal="left" vertical="center" wrapText="1"/>
    </xf>
    <xf numFmtId="0" fontId="8" fillId="3" borderId="0" xfId="18" applyFont="1" applyFill="1" applyAlignment="1">
      <alignment horizontal="left" vertical="center" wrapText="1"/>
    </xf>
    <xf numFmtId="0" fontId="5" fillId="4" borderId="12" xfId="4" applyFont="1" applyFill="1" applyBorder="1" applyAlignment="1">
      <alignment horizontal="center"/>
    </xf>
    <xf numFmtId="0" fontId="8" fillId="4" borderId="0" xfId="19" applyFont="1" applyFill="1" applyAlignment="1">
      <alignment horizontal="center"/>
    </xf>
    <xf numFmtId="0" fontId="8" fillId="3" borderId="0" xfId="18" applyFont="1" applyFill="1" applyAlignment="1">
      <alignment horizontal="left" vertical="center"/>
    </xf>
    <xf numFmtId="0" fontId="5" fillId="4" borderId="12" xfId="4" applyFont="1" applyFill="1" applyBorder="1" applyAlignment="1">
      <alignment horizontal="center" vertical="top"/>
    </xf>
    <xf numFmtId="0" fontId="5" fillId="0" borderId="12" xfId="4" applyFont="1" applyBorder="1" applyAlignment="1">
      <alignment horizontal="center" vertical="top"/>
    </xf>
    <xf numFmtId="0" fontId="11" fillId="3" borderId="0" xfId="18" applyFont="1" applyFill="1" applyAlignment="1">
      <alignment horizontal="left" vertical="center"/>
    </xf>
    <xf numFmtId="44" fontId="8" fillId="4" borderId="12" xfId="12" applyNumberFormat="1" applyFont="1" applyFill="1" applyBorder="1" applyAlignment="1">
      <alignment horizontal="center" vertical="top"/>
    </xf>
    <xf numFmtId="0" fontId="8" fillId="3" borderId="15" xfId="18" applyFont="1" applyFill="1" applyBorder="1" applyAlignment="1">
      <alignment horizontal="left" vertical="center"/>
    </xf>
    <xf numFmtId="0" fontId="8" fillId="3" borderId="0" xfId="18" applyFont="1" applyFill="1" applyAlignment="1">
      <alignment horizontal="center" vertical="center"/>
    </xf>
    <xf numFmtId="44" fontId="8" fillId="3" borderId="12" xfId="18" applyNumberFormat="1" applyFont="1" applyFill="1" applyBorder="1" applyAlignment="1">
      <alignment horizontal="center" vertical="center"/>
    </xf>
    <xf numFmtId="0" fontId="13" fillId="3" borderId="10" xfId="18" applyFont="1" applyFill="1" applyBorder="1" applyAlignment="1">
      <alignment horizontal="left" vertical="center" wrapText="1"/>
    </xf>
    <xf numFmtId="0" fontId="19" fillId="3" borderId="0" xfId="18" applyFont="1" applyFill="1" applyAlignment="1">
      <alignment horizontal="left" vertical="center" wrapText="1"/>
    </xf>
    <xf numFmtId="0" fontId="7" fillId="3" borderId="11" xfId="18" applyFont="1" applyFill="1" applyBorder="1" applyAlignment="1">
      <alignment horizontal="left" vertical="center"/>
    </xf>
    <xf numFmtId="0" fontId="8" fillId="3" borderId="12" xfId="18" applyFont="1" applyFill="1" applyBorder="1" applyAlignment="1">
      <alignment horizontal="left" vertical="center"/>
    </xf>
    <xf numFmtId="0" fontId="8" fillId="3" borderId="15" xfId="18" applyFont="1" applyFill="1" applyBorder="1" applyAlignment="1">
      <alignment horizontal="center" vertical="center"/>
    </xf>
    <xf numFmtId="0" fontId="8" fillId="3" borderId="5" xfId="18" applyFont="1" applyFill="1" applyBorder="1" applyAlignment="1">
      <alignment horizontal="center" vertical="center"/>
    </xf>
    <xf numFmtId="44" fontId="8" fillId="4" borderId="12" xfId="19" applyNumberFormat="1" applyFont="1" applyFill="1" applyBorder="1" applyAlignment="1">
      <alignment horizontal="center" vertical="center"/>
    </xf>
    <xf numFmtId="44" fontId="7" fillId="4" borderId="9" xfId="1" applyFont="1" applyFill="1" applyBorder="1" applyAlignment="1">
      <alignment horizontal="center"/>
    </xf>
    <xf numFmtId="44" fontId="7" fillId="4" borderId="10" xfId="1" applyFont="1" applyFill="1" applyBorder="1" applyAlignment="1">
      <alignment horizontal="center"/>
    </xf>
    <xf numFmtId="44" fontId="8" fillId="3" borderId="0" xfId="18" applyNumberFormat="1" applyFont="1" applyFill="1" applyAlignment="1">
      <alignment horizontal="center" vertical="center"/>
    </xf>
    <xf numFmtId="164" fontId="8" fillId="3" borderId="0" xfId="18" applyNumberFormat="1" applyFont="1" applyFill="1" applyAlignment="1">
      <alignment horizontal="center" vertical="center"/>
    </xf>
    <xf numFmtId="0" fontId="7" fillId="3" borderId="10" xfId="20" applyFont="1" applyFill="1" applyBorder="1" applyAlignment="1">
      <alignment horizontal="center" vertical="center" wrapText="1"/>
    </xf>
    <xf numFmtId="0" fontId="7" fillId="3" borderId="8" xfId="20" applyFont="1" applyFill="1" applyBorder="1" applyAlignment="1">
      <alignment horizontal="center" vertical="center"/>
    </xf>
    <xf numFmtId="0" fontId="7" fillId="3" borderId="10" xfId="20" applyFont="1" applyFill="1" applyBorder="1" applyAlignment="1">
      <alignment horizontal="center" vertical="center"/>
    </xf>
    <xf numFmtId="0" fontId="7" fillId="3" borderId="9" xfId="20" applyFont="1" applyFill="1" applyBorder="1" applyAlignment="1">
      <alignment horizontal="center" vertical="center"/>
    </xf>
    <xf numFmtId="0" fontId="10" fillId="3" borderId="11" xfId="20" applyFont="1" applyFill="1" applyBorder="1" applyAlignment="1">
      <alignment horizontal="center" vertical="center"/>
    </xf>
    <xf numFmtId="0" fontId="21" fillId="3" borderId="11" xfId="20" applyFont="1" applyFill="1" applyBorder="1" applyAlignment="1">
      <alignment horizontal="center" vertical="center"/>
    </xf>
    <xf numFmtId="0" fontId="8" fillId="3" borderId="11" xfId="20" applyFont="1" applyFill="1" applyBorder="1" applyAlignment="1">
      <alignment horizontal="center" vertical="center"/>
    </xf>
    <xf numFmtId="0" fontId="8" fillId="3" borderId="3" xfId="20" applyFont="1" applyFill="1" applyBorder="1" applyAlignment="1">
      <alignment horizontal="center" vertical="center"/>
    </xf>
    <xf numFmtId="0" fontId="8" fillId="3" borderId="12" xfId="20" applyFont="1" applyFill="1" applyBorder="1" applyAlignment="1">
      <alignment horizontal="center" vertical="center"/>
    </xf>
    <xf numFmtId="0" fontId="8" fillId="3" borderId="12" xfId="20" applyFont="1" applyFill="1" applyBorder="1" applyAlignment="1">
      <alignment horizontal="left" vertical="center" wrapText="1"/>
    </xf>
    <xf numFmtId="0" fontId="8" fillId="4" borderId="14" xfId="21" applyFont="1" applyFill="1" applyBorder="1" applyAlignment="1">
      <alignment horizontal="center" vertical="top"/>
    </xf>
    <xf numFmtId="0" fontId="8" fillId="4" borderId="0" xfId="21" applyFont="1" applyFill="1" applyAlignment="1">
      <alignment horizontal="center" vertical="top"/>
    </xf>
    <xf numFmtId="0" fontId="8" fillId="4" borderId="12" xfId="21" applyFont="1" applyFill="1" applyBorder="1" applyAlignment="1">
      <alignment horizontal="center"/>
    </xf>
    <xf numFmtId="0" fontId="8" fillId="4" borderId="14" xfId="21" applyFont="1" applyFill="1" applyBorder="1" applyAlignment="1">
      <alignment horizontal="center" vertical="center"/>
    </xf>
    <xf numFmtId="3" fontId="8" fillId="4" borderId="14" xfId="22" applyNumberFormat="1" applyFont="1" applyFill="1" applyBorder="1" applyAlignment="1">
      <alignment horizontal="center" vertical="top"/>
    </xf>
    <xf numFmtId="0" fontId="8" fillId="3" borderId="12" xfId="20" applyFont="1" applyFill="1" applyBorder="1" applyAlignment="1">
      <alignment horizontal="left" vertical="center"/>
    </xf>
    <xf numFmtId="3" fontId="8" fillId="4" borderId="12" xfId="6" applyNumberFormat="1" applyFont="1" applyFill="1" applyBorder="1" applyAlignment="1">
      <alignment horizontal="center" vertical="center"/>
    </xf>
    <xf numFmtId="44" fontId="8" fillId="4" borderId="12" xfId="4" applyNumberFormat="1" applyFont="1" applyFill="1" applyBorder="1" applyAlignment="1">
      <alignment horizontal="center"/>
    </xf>
    <xf numFmtId="44" fontId="8" fillId="4" borderId="14" xfId="4" applyNumberFormat="1" applyFont="1" applyFill="1" applyBorder="1" applyAlignment="1">
      <alignment horizontal="center"/>
    </xf>
    <xf numFmtId="0" fontId="5" fillId="0" borderId="0" xfId="4" applyFont="1" applyAlignment="1">
      <alignment horizontal="center"/>
    </xf>
    <xf numFmtId="44" fontId="8" fillId="4" borderId="14" xfId="4" applyNumberFormat="1" applyFont="1" applyFill="1" applyBorder="1" applyAlignment="1">
      <alignment horizontal="center" vertical="center"/>
    </xf>
    <xf numFmtId="3" fontId="8" fillId="4" borderId="12" xfId="6" applyNumberFormat="1" applyFont="1" applyFill="1" applyBorder="1" applyAlignment="1">
      <alignment horizontal="center"/>
    </xf>
    <xf numFmtId="0" fontId="8" fillId="4" borderId="0" xfId="4" applyFont="1" applyFill="1" applyAlignment="1">
      <alignment horizontal="center"/>
    </xf>
    <xf numFmtId="0" fontId="10" fillId="3" borderId="12" xfId="20" applyFont="1" applyFill="1" applyBorder="1" applyAlignment="1">
      <alignment horizontal="center" vertical="center"/>
    </xf>
    <xf numFmtId="44" fontId="8" fillId="0" borderId="12" xfId="4" applyNumberFormat="1" applyFont="1" applyBorder="1" applyAlignment="1">
      <alignment horizontal="center"/>
    </xf>
    <xf numFmtId="49" fontId="8" fillId="3" borderId="12" xfId="20" applyNumberFormat="1" applyFont="1" applyFill="1" applyBorder="1" applyAlignment="1">
      <alignment horizontal="center" vertical="center"/>
    </xf>
    <xf numFmtId="49" fontId="8" fillId="3" borderId="12" xfId="20" applyNumberFormat="1" applyFont="1" applyFill="1" applyBorder="1" applyAlignment="1">
      <alignment horizontal="left" vertical="center" wrapText="1"/>
    </xf>
    <xf numFmtId="3" fontId="8" fillId="3" borderId="12" xfId="6" applyNumberFormat="1" applyFont="1" applyFill="1" applyBorder="1" applyAlignment="1">
      <alignment horizontal="center"/>
    </xf>
    <xf numFmtId="0" fontId="8" fillId="4" borderId="12" xfId="4" applyFont="1" applyFill="1" applyBorder="1" applyAlignment="1">
      <alignment horizontal="center"/>
    </xf>
    <xf numFmtId="0" fontId="7" fillId="3" borderId="10" xfId="20" applyFont="1" applyFill="1" applyBorder="1" applyAlignment="1">
      <alignment horizontal="left" vertical="center" wrapText="1"/>
    </xf>
    <xf numFmtId="3" fontId="8" fillId="4" borderId="14" xfId="6" applyNumberFormat="1" applyFont="1" applyFill="1" applyBorder="1" applyAlignment="1">
      <alignment horizontal="center" vertical="center"/>
    </xf>
    <xf numFmtId="0" fontId="5" fillId="3" borderId="12" xfId="20" applyFont="1" applyFill="1" applyBorder="1" applyAlignment="1">
      <alignment horizontal="center" vertical="center"/>
    </xf>
    <xf numFmtId="0" fontId="8" fillId="0" borderId="20" xfId="23" applyFont="1" applyBorder="1" applyAlignment="1">
      <alignment horizontal="left" vertical="center" wrapText="1"/>
    </xf>
    <xf numFmtId="4" fontId="8" fillId="0" borderId="20" xfId="24" applyNumberFormat="1" applyFont="1" applyBorder="1" applyAlignment="1">
      <alignment horizontal="center" vertical="center"/>
    </xf>
    <xf numFmtId="44" fontId="8" fillId="0" borderId="12" xfId="25" applyFont="1" applyBorder="1" applyAlignment="1">
      <alignment vertical="center"/>
    </xf>
    <xf numFmtId="0" fontId="8" fillId="0" borderId="20" xfId="23" applyFont="1" applyBorder="1" applyAlignment="1">
      <alignment vertical="center" wrapText="1"/>
    </xf>
    <xf numFmtId="0" fontId="8" fillId="0" borderId="0" xfId="23" applyFont="1" applyAlignment="1">
      <alignment vertical="center" wrapText="1"/>
    </xf>
    <xf numFmtId="0" fontId="8" fillId="0" borderId="20" xfId="23" applyFont="1" applyBorder="1" applyAlignment="1">
      <alignment horizontal="center" vertical="center"/>
    </xf>
    <xf numFmtId="0" fontId="8" fillId="0" borderId="20" xfId="23" applyFont="1" applyBorder="1" applyAlignment="1">
      <alignment vertical="center" wrapText="1" shrinkToFit="1"/>
    </xf>
    <xf numFmtId="0" fontId="23" fillId="5" borderId="12" xfId="0" applyFont="1" applyFill="1" applyBorder="1" applyAlignment="1">
      <alignment horizontal="center" vertical="center"/>
    </xf>
    <xf numFmtId="44" fontId="5" fillId="0" borderId="0" xfId="25" applyFont="1" applyAlignment="1">
      <alignment vertical="center"/>
    </xf>
    <xf numFmtId="44" fontId="8" fillId="4" borderId="0" xfId="12" applyNumberFormat="1" applyFont="1" applyFill="1" applyAlignment="1">
      <alignment horizontal="center" vertical="center" wrapText="1"/>
    </xf>
    <xf numFmtId="9" fontId="5" fillId="3" borderId="0" xfId="2" applyFont="1" applyFill="1" applyAlignment="1">
      <alignment horizontal="center" vertical="center"/>
    </xf>
    <xf numFmtId="44" fontId="8" fillId="6" borderId="0" xfId="0" applyNumberFormat="1" applyFont="1" applyFill="1" applyAlignment="1">
      <alignment vertical="center"/>
    </xf>
    <xf numFmtId="9" fontId="5" fillId="0" borderId="0" xfId="0" applyNumberFormat="1" applyFont="1" applyAlignment="1">
      <alignment horizontal="center" vertical="center"/>
    </xf>
    <xf numFmtId="0" fontId="8" fillId="4" borderId="0" xfId="0" applyFont="1" applyFill="1" applyAlignment="1">
      <alignment vertical="center" wrapText="1"/>
    </xf>
    <xf numFmtId="0" fontId="8" fillId="4" borderId="0" xfId="0" applyFont="1" applyFill="1" applyAlignment="1">
      <alignment vertical="center"/>
    </xf>
    <xf numFmtId="0" fontId="8" fillId="4" borderId="0" xfId="0" applyFont="1" applyFill="1" applyAlignment="1">
      <alignment vertical="top" wrapText="1"/>
    </xf>
    <xf numFmtId="0" fontId="16" fillId="0" borderId="20" xfId="23" applyFont="1" applyBorder="1" applyAlignment="1">
      <alignment vertical="center" wrapText="1"/>
    </xf>
    <xf numFmtId="0" fontId="8" fillId="3" borderId="15" xfId="20" applyFont="1" applyFill="1" applyBorder="1" applyAlignment="1">
      <alignment horizontal="center" vertical="center"/>
    </xf>
    <xf numFmtId="0" fontId="8" fillId="3" borderId="15" xfId="20" applyFont="1" applyFill="1" applyBorder="1" applyAlignment="1">
      <alignment horizontal="left" vertical="center" wrapText="1"/>
    </xf>
    <xf numFmtId="3" fontId="8" fillId="4" borderId="6" xfId="21" applyNumberFormat="1" applyFont="1" applyFill="1" applyBorder="1" applyAlignment="1">
      <alignment horizontal="center" vertical="top"/>
    </xf>
    <xf numFmtId="0" fontId="8" fillId="4" borderId="15" xfId="21" applyFont="1" applyFill="1" applyBorder="1" applyAlignment="1">
      <alignment horizontal="center" vertical="top"/>
    </xf>
    <xf numFmtId="44" fontId="8" fillId="4" borderId="15" xfId="21" applyNumberFormat="1" applyFont="1" applyFill="1" applyBorder="1" applyAlignment="1">
      <alignment horizontal="center" vertical="center"/>
    </xf>
    <xf numFmtId="44" fontId="8" fillId="4" borderId="6" xfId="21" applyNumberFormat="1" applyFont="1" applyFill="1" applyBorder="1" applyAlignment="1">
      <alignment horizontal="center" vertical="center"/>
    </xf>
    <xf numFmtId="0" fontId="8" fillId="3" borderId="0" xfId="20" applyFont="1" applyFill="1" applyAlignment="1">
      <alignment horizontal="center" vertical="center"/>
    </xf>
    <xf numFmtId="0" fontId="8" fillId="3" borderId="0" xfId="20" applyFont="1" applyFill="1" applyAlignment="1">
      <alignment horizontal="center" vertical="center" wrapText="1"/>
    </xf>
    <xf numFmtId="3" fontId="8" fillId="3" borderId="0" xfId="20" applyNumberFormat="1" applyFont="1" applyFill="1" applyAlignment="1">
      <alignment horizontal="center" vertical="center"/>
    </xf>
    <xf numFmtId="44" fontId="7" fillId="3" borderId="6" xfId="20" applyNumberFormat="1" applyFont="1" applyFill="1" applyBorder="1" applyAlignment="1">
      <alignment horizontal="center" vertical="center"/>
    </xf>
    <xf numFmtId="44" fontId="7" fillId="3" borderId="10" xfId="20" applyNumberFormat="1" applyFont="1" applyFill="1" applyBorder="1" applyAlignment="1">
      <alignment horizontal="center" vertical="center"/>
    </xf>
    <xf numFmtId="44" fontId="8" fillId="3" borderId="0" xfId="20" applyNumberFormat="1" applyFont="1" applyFill="1" applyAlignment="1">
      <alignment horizontal="center" vertical="center"/>
    </xf>
    <xf numFmtId="0" fontId="7" fillId="0" borderId="10" xfId="26" applyFont="1" applyBorder="1" applyAlignment="1">
      <alignment horizontal="center" vertical="center" wrapText="1"/>
    </xf>
    <xf numFmtId="0" fontId="7" fillId="0" borderId="8" xfId="26" applyFont="1" applyBorder="1" applyAlignment="1">
      <alignment horizontal="center" vertical="center"/>
    </xf>
    <xf numFmtId="0" fontId="7" fillId="0" borderId="10" xfId="26" applyFont="1" applyBorder="1" applyAlignment="1">
      <alignment horizontal="center" vertical="center"/>
    </xf>
    <xf numFmtId="0" fontId="7" fillId="0" borderId="9" xfId="26" applyFont="1" applyBorder="1" applyAlignment="1">
      <alignment horizontal="center" vertical="center"/>
    </xf>
    <xf numFmtId="164" fontId="7" fillId="3" borderId="1" xfId="5" applyNumberFormat="1" applyFont="1" applyFill="1" applyBorder="1" applyAlignment="1">
      <alignment horizontal="center" vertical="center"/>
    </xf>
    <xf numFmtId="0" fontId="7" fillId="0" borderId="11" xfId="26" applyFont="1" applyBorder="1" applyAlignment="1">
      <alignment horizontal="center" vertical="center" wrapText="1"/>
    </xf>
    <xf numFmtId="0" fontId="11" fillId="0" borderId="2" xfId="26" applyFont="1" applyBorder="1" applyAlignment="1">
      <alignment horizontal="center" vertical="center"/>
    </xf>
    <xf numFmtId="0" fontId="7" fillId="0" borderId="11" xfId="26" applyFont="1" applyBorder="1" applyAlignment="1">
      <alignment horizontal="center" vertical="center"/>
    </xf>
    <xf numFmtId="0" fontId="7" fillId="0" borderId="2" xfId="26" applyFont="1" applyBorder="1" applyAlignment="1">
      <alignment horizontal="center" vertical="center"/>
    </xf>
    <xf numFmtId="2" fontId="7" fillId="0" borderId="11" xfId="26" applyNumberFormat="1" applyFont="1" applyBorder="1" applyAlignment="1">
      <alignment horizontal="center" vertical="center"/>
    </xf>
    <xf numFmtId="0" fontId="8" fillId="0" borderId="12" xfId="26" applyFont="1" applyBorder="1" applyAlignment="1">
      <alignment horizontal="center" vertical="center" wrapText="1"/>
    </xf>
    <xf numFmtId="0" fontId="8" fillId="0" borderId="0" xfId="26" applyFont="1" applyAlignment="1">
      <alignment horizontal="left" vertical="center" wrapText="1"/>
    </xf>
    <xf numFmtId="3" fontId="5" fillId="4" borderId="12" xfId="6" applyNumberFormat="1" applyFont="1" applyFill="1" applyBorder="1" applyAlignment="1">
      <alignment horizontal="center"/>
    </xf>
    <xf numFmtId="0" fontId="8" fillId="4" borderId="0" xfId="4" applyFont="1" applyFill="1" applyAlignment="1">
      <alignment horizontal="center" wrapText="1"/>
    </xf>
    <xf numFmtId="44" fontId="8" fillId="4" borderId="0" xfId="27" applyFont="1" applyFill="1" applyAlignment="1">
      <alignment horizontal="center"/>
    </xf>
    <xf numFmtId="0" fontId="8" fillId="4" borderId="0" xfId="4" applyFont="1" applyFill="1" applyAlignment="1">
      <alignment horizontal="center" vertical="center" wrapText="1"/>
    </xf>
    <xf numFmtId="44" fontId="8" fillId="4" borderId="0" xfId="27" applyFont="1" applyFill="1" applyAlignment="1">
      <alignment horizontal="center" vertical="center"/>
    </xf>
    <xf numFmtId="44" fontId="25" fillId="4" borderId="0" xfId="27" applyFont="1" applyFill="1" applyAlignment="1">
      <alignment horizontal="center" vertical="center"/>
    </xf>
    <xf numFmtId="0" fontId="10" fillId="0" borderId="0" xfId="26" applyFont="1" applyAlignment="1">
      <alignment horizontal="left" vertical="center" wrapText="1"/>
    </xf>
    <xf numFmtId="3" fontId="5" fillId="4" borderId="12" xfId="4" applyNumberFormat="1" applyFont="1" applyFill="1" applyBorder="1" applyAlignment="1">
      <alignment horizontal="center" vertical="center"/>
    </xf>
    <xf numFmtId="3" fontId="5" fillId="4" borderId="12" xfId="4" applyNumberFormat="1" applyFont="1" applyFill="1" applyBorder="1" applyAlignment="1">
      <alignment horizontal="center"/>
    </xf>
    <xf numFmtId="0" fontId="8" fillId="0" borderId="12" xfId="26" applyFont="1" applyBorder="1" applyAlignment="1">
      <alignment horizontal="center" vertical="center"/>
    </xf>
    <xf numFmtId="0" fontId="10" fillId="4" borderId="0" xfId="4" applyFont="1" applyFill="1" applyAlignment="1">
      <alignment horizontal="center" vertical="center"/>
    </xf>
    <xf numFmtId="0" fontId="7" fillId="0" borderId="12" xfId="26" applyFont="1" applyBorder="1" applyAlignment="1">
      <alignment horizontal="center" vertical="center" wrapText="1"/>
    </xf>
    <xf numFmtId="44" fontId="10" fillId="4" borderId="12" xfId="4" applyNumberFormat="1" applyFont="1" applyFill="1" applyBorder="1" applyAlignment="1">
      <alignment horizontal="center"/>
    </xf>
    <xf numFmtId="44" fontId="5" fillId="0" borderId="13" xfId="27" applyFont="1" applyBorder="1" applyAlignment="1">
      <alignment horizontal="center"/>
    </xf>
    <xf numFmtId="0" fontId="26" fillId="0" borderId="0" xfId="26" applyFont="1" applyAlignment="1">
      <alignment horizontal="left" vertical="center" wrapText="1"/>
    </xf>
    <xf numFmtId="44" fontId="8" fillId="4" borderId="13" xfId="27" applyFont="1" applyFill="1" applyBorder="1" applyAlignment="1">
      <alignment horizontal="center"/>
    </xf>
    <xf numFmtId="0" fontId="8" fillId="0" borderId="15" xfId="26" applyFont="1" applyBorder="1" applyAlignment="1">
      <alignment horizontal="center" vertical="center"/>
    </xf>
    <xf numFmtId="0" fontId="27" fillId="0" borderId="5" xfId="26" applyFont="1" applyBorder="1" applyAlignment="1">
      <alignment horizontal="left" vertical="center" wrapText="1"/>
    </xf>
    <xf numFmtId="3" fontId="8" fillId="0" borderId="15" xfId="28" applyNumberFormat="1" applyFont="1" applyBorder="1" applyAlignment="1">
      <alignment horizontal="center" vertical="center"/>
    </xf>
    <xf numFmtId="0" fontId="8" fillId="0" borderId="5" xfId="26" applyFont="1" applyBorder="1" applyAlignment="1">
      <alignment horizontal="center" vertical="center" wrapText="1"/>
    </xf>
    <xf numFmtId="44" fontId="8" fillId="0" borderId="15" xfId="26" applyNumberFormat="1" applyFont="1" applyBorder="1" applyAlignment="1">
      <alignment horizontal="center" vertical="center"/>
    </xf>
    <xf numFmtId="44" fontId="8" fillId="0" borderId="5" xfId="29" applyFont="1" applyBorder="1" applyAlignment="1">
      <alignment horizontal="center" vertical="center"/>
    </xf>
    <xf numFmtId="0" fontId="8" fillId="0" borderId="13" xfId="26" applyFont="1" applyBorder="1" applyAlignment="1">
      <alignment horizontal="center" vertical="center"/>
    </xf>
    <xf numFmtId="0" fontId="27" fillId="0" borderId="0" xfId="26" applyFont="1" applyAlignment="1">
      <alignment horizontal="center" vertical="center" wrapText="1"/>
    </xf>
    <xf numFmtId="3" fontId="8" fillId="0" borderId="0" xfId="28" applyNumberFormat="1" applyFont="1" applyAlignment="1">
      <alignment horizontal="center" vertical="center"/>
    </xf>
    <xf numFmtId="0" fontId="8" fillId="0" borderId="0" xfId="26" applyFont="1" applyAlignment="1">
      <alignment horizontal="center" vertical="center" wrapText="1"/>
    </xf>
    <xf numFmtId="44" fontId="7" fillId="0" borderId="8" xfId="29" applyFont="1" applyBorder="1" applyAlignment="1">
      <alignment horizontal="center" vertical="center"/>
    </xf>
    <xf numFmtId="44" fontId="7" fillId="0" borderId="9" xfId="29" applyFont="1" applyBorder="1" applyAlignment="1">
      <alignment horizontal="center" vertical="center"/>
    </xf>
    <xf numFmtId="44" fontId="7" fillId="0" borderId="10" xfId="29" applyFont="1" applyBorder="1" applyAlignment="1">
      <alignment horizontal="center" vertical="center"/>
    </xf>
    <xf numFmtId="44" fontId="8" fillId="0" borderId="0" xfId="26" applyNumberFormat="1" applyFont="1" applyAlignment="1">
      <alignment horizontal="center" vertical="center"/>
    </xf>
    <xf numFmtId="44" fontId="8" fillId="0" borderId="0" xfId="29" applyFont="1" applyAlignment="1">
      <alignment horizontal="center" vertical="center"/>
    </xf>
    <xf numFmtId="0" fontId="7" fillId="0" borderId="11" xfId="30" applyFont="1" applyBorder="1" applyAlignment="1">
      <alignment horizontal="center" vertical="center" wrapText="1"/>
    </xf>
    <xf numFmtId="0" fontId="7" fillId="0" borderId="2" xfId="30" applyFont="1" applyBorder="1" applyAlignment="1">
      <alignment horizontal="center" vertical="center"/>
    </xf>
    <xf numFmtId="0" fontId="7" fillId="0" borderId="11" xfId="30" applyFont="1" applyBorder="1" applyAlignment="1">
      <alignment horizontal="center" vertical="center"/>
    </xf>
    <xf numFmtId="0" fontId="7" fillId="0" borderId="3" xfId="30" applyFont="1" applyBorder="1" applyAlignment="1">
      <alignment horizontal="center" vertical="center"/>
    </xf>
    <xf numFmtId="0" fontId="7" fillId="0" borderId="10" xfId="30" applyFont="1" applyBorder="1" applyAlignment="1">
      <alignment horizontal="center" vertical="center"/>
    </xf>
    <xf numFmtId="44" fontId="7" fillId="0" borderId="11" xfId="30" applyNumberFormat="1" applyFont="1" applyBorder="1" applyAlignment="1">
      <alignment horizontal="center" vertical="center"/>
    </xf>
    <xf numFmtId="44" fontId="7" fillId="0" borderId="2" xfId="30" applyNumberFormat="1" applyFont="1" applyBorder="1" applyAlignment="1">
      <alignment horizontal="center" vertical="center"/>
    </xf>
    <xf numFmtId="0" fontId="7" fillId="0" borderId="12" xfId="30" applyFont="1" applyBorder="1" applyAlignment="1">
      <alignment horizontal="center" vertical="center" wrapText="1"/>
    </xf>
    <xf numFmtId="0" fontId="7" fillId="0" borderId="0" xfId="30" applyFont="1" applyAlignment="1">
      <alignment horizontal="center" vertical="center"/>
    </xf>
    <xf numFmtId="0" fontId="7" fillId="0" borderId="12" xfId="30" applyFont="1" applyBorder="1" applyAlignment="1">
      <alignment horizontal="center" vertical="center"/>
    </xf>
    <xf numFmtId="44" fontId="7" fillId="0" borderId="12" xfId="30" applyNumberFormat="1" applyFont="1" applyBorder="1" applyAlignment="1">
      <alignment horizontal="center" vertical="center"/>
    </xf>
    <xf numFmtId="44" fontId="7" fillId="0" borderId="0" xfId="30" applyNumberFormat="1" applyFont="1" applyAlignment="1">
      <alignment horizontal="center" vertical="center"/>
    </xf>
    <xf numFmtId="0" fontId="8" fillId="0" borderId="12" xfId="30" applyFont="1" applyBorder="1" applyAlignment="1">
      <alignment horizontal="center" vertical="center"/>
    </xf>
    <xf numFmtId="0" fontId="8" fillId="0" borderId="0" xfId="30" applyFont="1" applyAlignment="1">
      <alignment horizontal="left" vertical="center" wrapText="1"/>
    </xf>
    <xf numFmtId="44" fontId="8" fillId="4" borderId="0" xfId="4" applyNumberFormat="1" applyFont="1" applyFill="1" applyAlignment="1">
      <alignment horizontal="center" vertical="center"/>
    </xf>
    <xf numFmtId="3" fontId="8" fillId="4" borderId="12" xfId="4" applyNumberFormat="1" applyFont="1" applyFill="1" applyBorder="1" applyAlignment="1">
      <alignment horizontal="center"/>
    </xf>
    <xf numFmtId="1" fontId="8" fillId="0" borderId="12" xfId="30" applyNumberFormat="1" applyFont="1" applyBorder="1" applyAlignment="1">
      <alignment horizontal="center" vertical="center"/>
    </xf>
    <xf numFmtId="0" fontId="8" fillId="0" borderId="0" xfId="30" applyFont="1" applyAlignment="1">
      <alignment horizontal="left" vertical="center"/>
    </xf>
    <xf numFmtId="0" fontId="7" fillId="0" borderId="10" xfId="30" applyFont="1" applyBorder="1" applyAlignment="1">
      <alignment horizontal="left" vertical="center"/>
    </xf>
    <xf numFmtId="0" fontId="7" fillId="0" borderId="0" xfId="30" applyFont="1" applyAlignment="1">
      <alignment horizontal="left" vertical="center"/>
    </xf>
    <xf numFmtId="49" fontId="8" fillId="0" borderId="12" xfId="30" applyNumberFormat="1" applyFont="1" applyBorder="1" applyAlignment="1">
      <alignment horizontal="center" vertical="center"/>
    </xf>
    <xf numFmtId="0" fontId="8" fillId="0" borderId="15" xfId="30" applyFont="1" applyBorder="1" applyAlignment="1">
      <alignment horizontal="center" vertical="center"/>
    </xf>
    <xf numFmtId="0" fontId="8" fillId="0" borderId="5" xfId="30" applyFont="1" applyBorder="1" applyAlignment="1">
      <alignment horizontal="left" vertical="center"/>
    </xf>
    <xf numFmtId="3" fontId="8" fillId="0" borderId="15" xfId="4" applyNumberFormat="1" applyFont="1" applyBorder="1" applyAlignment="1">
      <alignment horizontal="center" vertical="center"/>
    </xf>
    <xf numFmtId="0" fontId="8" fillId="0" borderId="5" xfId="30" applyFont="1" applyBorder="1" applyAlignment="1">
      <alignment horizontal="center" vertical="center"/>
    </xf>
    <xf numFmtId="44" fontId="8" fillId="0" borderId="15" xfId="12" applyNumberFormat="1" applyFont="1" applyBorder="1" applyAlignment="1">
      <alignment horizontal="center" vertical="center"/>
    </xf>
    <xf numFmtId="44" fontId="8" fillId="0" borderId="5" xfId="12" applyNumberFormat="1" applyFont="1" applyBorder="1" applyAlignment="1">
      <alignment horizontal="center" vertical="center"/>
    </xf>
    <xf numFmtId="0" fontId="8" fillId="0" borderId="0" xfId="30" applyFont="1" applyAlignment="1">
      <alignment horizontal="center" vertical="center"/>
    </xf>
    <xf numFmtId="3" fontId="8" fillId="0" borderId="0" xfId="4" applyNumberFormat="1" applyFont="1" applyAlignment="1">
      <alignment horizontal="center" vertical="center"/>
    </xf>
    <xf numFmtId="44" fontId="7" fillId="0" borderId="9" xfId="12" applyNumberFormat="1" applyFont="1" applyBorder="1" applyAlignment="1">
      <alignment horizontal="center" vertical="center"/>
    </xf>
    <xf numFmtId="44" fontId="7" fillId="0" borderId="10" xfId="12" applyNumberFormat="1" applyFont="1" applyBorder="1" applyAlignment="1">
      <alignment horizontal="center" vertical="center"/>
    </xf>
    <xf numFmtId="44" fontId="8" fillId="0" borderId="0" xfId="12" applyNumberFormat="1" applyFont="1" applyAlignment="1">
      <alignment horizontal="center" vertical="center"/>
    </xf>
    <xf numFmtId="0" fontId="7" fillId="0" borderId="10" xfId="21" applyFont="1" applyBorder="1" applyAlignment="1">
      <alignment horizontal="center" vertical="center" wrapText="1"/>
    </xf>
    <xf numFmtId="0" fontId="7" fillId="0" borderId="7" xfId="21" applyFont="1" applyBorder="1" applyAlignment="1">
      <alignment horizontal="center" vertical="center" wrapText="1"/>
    </xf>
    <xf numFmtId="0" fontId="7" fillId="0" borderId="9" xfId="21" applyFont="1" applyBorder="1" applyAlignment="1">
      <alignment horizontal="center" vertical="center" wrapText="1"/>
    </xf>
    <xf numFmtId="0" fontId="8" fillId="0" borderId="11" xfId="21" applyFont="1" applyBorder="1" applyAlignment="1">
      <alignment horizontal="center" vertical="center" wrapText="1"/>
    </xf>
    <xf numFmtId="0" fontId="8" fillId="0" borderId="2" xfId="21" applyFont="1" applyBorder="1" applyAlignment="1">
      <alignment horizontal="left" vertical="center" wrapText="1"/>
    </xf>
    <xf numFmtId="3" fontId="8" fillId="4" borderId="11" xfId="6" applyNumberFormat="1" applyFont="1" applyFill="1" applyBorder="1" applyAlignment="1">
      <alignment horizontal="center" vertical="center" wrapText="1"/>
    </xf>
    <xf numFmtId="0" fontId="8" fillId="4" borderId="11" xfId="21" applyFont="1" applyFill="1" applyBorder="1" applyAlignment="1">
      <alignment horizontal="center" vertical="center" wrapText="1"/>
    </xf>
    <xf numFmtId="44" fontId="8" fillId="4" borderId="11" xfId="12" applyNumberFormat="1" applyFont="1" applyFill="1" applyBorder="1" applyAlignment="1">
      <alignment horizontal="center" vertical="center" wrapText="1"/>
    </xf>
    <xf numFmtId="0" fontId="8" fillId="0" borderId="12" xfId="21" applyFont="1" applyBorder="1" applyAlignment="1">
      <alignment horizontal="center" vertical="center" wrapText="1"/>
    </xf>
    <xf numFmtId="0" fontId="8" fillId="0" borderId="0" xfId="21" applyFont="1" applyAlignment="1">
      <alignment horizontal="left" vertical="center" wrapText="1"/>
    </xf>
    <xf numFmtId="3" fontId="8" fillId="0" borderId="12" xfId="6" applyNumberFormat="1" applyFont="1" applyBorder="1" applyAlignment="1">
      <alignment horizontal="center" vertical="center" wrapText="1"/>
    </xf>
    <xf numFmtId="44" fontId="8" fillId="0" borderId="12" xfId="12" applyNumberFormat="1" applyFont="1" applyBorder="1" applyAlignment="1">
      <alignment horizontal="center" vertical="center" wrapText="1"/>
    </xf>
    <xf numFmtId="3" fontId="8" fillId="4" borderId="12" xfId="6" applyNumberFormat="1" applyFont="1" applyFill="1" applyBorder="1" applyAlignment="1">
      <alignment horizontal="center" vertical="center" wrapText="1"/>
    </xf>
    <xf numFmtId="0" fontId="8" fillId="4" borderId="12" xfId="21" applyFont="1" applyFill="1" applyBorder="1" applyAlignment="1">
      <alignment horizontal="center" vertical="center" wrapText="1"/>
    </xf>
    <xf numFmtId="44" fontId="8" fillId="4" borderId="12" xfId="12" applyNumberFormat="1" applyFont="1" applyFill="1" applyBorder="1" applyAlignment="1">
      <alignment horizontal="center" vertical="center" wrapText="1"/>
    </xf>
    <xf numFmtId="0" fontId="5" fillId="0" borderId="0" xfId="4" applyFont="1" applyAlignment="1">
      <alignment horizontal="left" vertical="center" wrapText="1"/>
    </xf>
    <xf numFmtId="0" fontId="5" fillId="0" borderId="12" xfId="4" applyFont="1" applyBorder="1" applyAlignment="1">
      <alignment horizontal="left" vertical="center" wrapText="1"/>
    </xf>
    <xf numFmtId="0" fontId="8" fillId="0" borderId="12" xfId="21" applyFont="1" applyBorder="1" applyAlignment="1">
      <alignment horizontal="left" vertical="center" wrapText="1"/>
    </xf>
    <xf numFmtId="3" fontId="8" fillId="4" borderId="0" xfId="6" applyNumberFormat="1" applyFont="1" applyFill="1" applyAlignment="1">
      <alignment horizontal="center" vertical="center" wrapText="1"/>
    </xf>
    <xf numFmtId="44" fontId="8" fillId="4" borderId="12" xfId="25" applyFont="1" applyFill="1" applyBorder="1" applyAlignment="1">
      <alignment horizontal="center" vertical="center" wrapText="1"/>
    </xf>
    <xf numFmtId="0" fontId="8" fillId="3" borderId="12" xfId="21" applyFont="1" applyFill="1" applyBorder="1" applyAlignment="1">
      <alignment horizontal="center" vertical="center" wrapText="1"/>
    </xf>
    <xf numFmtId="0" fontId="8" fillId="3" borderId="15" xfId="21" applyFont="1" applyFill="1" applyBorder="1" applyAlignment="1">
      <alignment horizontal="center" vertical="center" wrapText="1"/>
    </xf>
    <xf numFmtId="0" fontId="8" fillId="0" borderId="15" xfId="21" applyFont="1" applyBorder="1" applyAlignment="1">
      <alignment horizontal="left" vertical="center" wrapText="1"/>
    </xf>
    <xf numFmtId="0" fontId="8" fillId="4" borderId="15" xfId="21" applyFont="1" applyFill="1" applyBorder="1" applyAlignment="1">
      <alignment horizontal="center" vertical="center" wrapText="1"/>
    </xf>
    <xf numFmtId="3" fontId="8" fillId="4" borderId="15" xfId="6" applyNumberFormat="1" applyFont="1" applyFill="1" applyBorder="1" applyAlignment="1">
      <alignment horizontal="center" vertical="center" wrapText="1"/>
    </xf>
    <xf numFmtId="44" fontId="8" fillId="4" borderId="15" xfId="21" applyNumberFormat="1" applyFont="1" applyFill="1" applyBorder="1" applyAlignment="1">
      <alignment horizontal="center" vertical="center" wrapText="1"/>
    </xf>
    <xf numFmtId="44" fontId="8" fillId="4" borderId="15" xfId="12" applyNumberFormat="1" applyFont="1" applyFill="1" applyBorder="1" applyAlignment="1">
      <alignment horizontal="center" vertical="center" wrapText="1"/>
    </xf>
    <xf numFmtId="0" fontId="8" fillId="0" borderId="0" xfId="21" applyFont="1" applyAlignment="1">
      <alignment horizontal="center" vertical="center" wrapText="1"/>
    </xf>
    <xf numFmtId="3" fontId="8" fillId="0" borderId="0" xfId="6" applyNumberFormat="1" applyFont="1" applyAlignment="1">
      <alignment horizontal="center" vertical="center" wrapText="1"/>
    </xf>
    <xf numFmtId="44" fontId="7" fillId="0" borderId="6" xfId="12" applyNumberFormat="1" applyFont="1" applyBorder="1" applyAlignment="1">
      <alignment horizontal="center" vertical="center" wrapText="1"/>
    </xf>
    <xf numFmtId="44" fontId="7" fillId="0" borderId="10" xfId="12" applyNumberFormat="1" applyFont="1" applyBorder="1" applyAlignment="1">
      <alignment horizontal="center" vertical="center" wrapText="1"/>
    </xf>
    <xf numFmtId="44" fontId="8" fillId="0" borderId="0" xfId="12" applyNumberFormat="1" applyFont="1" applyAlignment="1">
      <alignment horizontal="center" vertical="center" wrapText="1"/>
    </xf>
    <xf numFmtId="0" fontId="7" fillId="3" borderId="10" xfId="9" applyFont="1" applyFill="1" applyBorder="1" applyAlignment="1">
      <alignment horizontal="center" vertical="center"/>
    </xf>
    <xf numFmtId="164" fontId="7" fillId="3" borderId="10" xfId="9" applyNumberFormat="1" applyFont="1" applyFill="1" applyBorder="1" applyAlignment="1">
      <alignment horizontal="center" vertical="center"/>
    </xf>
    <xf numFmtId="0" fontId="5" fillId="0" borderId="0" xfId="0" applyFont="1" applyAlignment="1">
      <alignment vertical="center"/>
    </xf>
    <xf numFmtId="0" fontId="5" fillId="0" borderId="11" xfId="0" applyFont="1" applyBorder="1" applyAlignment="1">
      <alignment horizontal="center" vertical="center"/>
    </xf>
    <xf numFmtId="44" fontId="5" fillId="0" borderId="11" xfId="4" applyNumberFormat="1" applyFont="1" applyBorder="1" applyAlignment="1">
      <alignment horizontal="center" vertical="center"/>
    </xf>
    <xf numFmtId="0" fontId="5" fillId="0" borderId="12" xfId="0" applyFont="1" applyBorder="1" applyAlignment="1">
      <alignment horizontal="center" vertical="center"/>
    </xf>
    <xf numFmtId="0" fontId="5" fillId="0" borderId="12" xfId="0" applyFont="1" applyBorder="1" applyAlignment="1">
      <alignment vertical="center" wrapText="1"/>
    </xf>
    <xf numFmtId="0" fontId="5" fillId="0" borderId="12" xfId="0" applyFont="1" applyBorder="1" applyAlignment="1">
      <alignment horizontal="center" vertical="center" wrapText="1"/>
    </xf>
    <xf numFmtId="0" fontId="28" fillId="0" borderId="12" xfId="0" applyFont="1" applyBorder="1" applyAlignment="1">
      <alignment horizontal="center" vertical="center" wrapText="1"/>
    </xf>
    <xf numFmtId="44" fontId="5" fillId="0" borderId="14" xfId="4" applyNumberFormat="1" applyFont="1" applyBorder="1" applyAlignment="1">
      <alignment horizontal="center" vertical="center"/>
    </xf>
    <xf numFmtId="0" fontId="5" fillId="0" borderId="0" xfId="4" applyFont="1" applyAlignment="1">
      <alignment horizontal="left" vertical="center"/>
    </xf>
    <xf numFmtId="0" fontId="5" fillId="0" borderId="5" xfId="4" applyFont="1" applyBorder="1" applyAlignment="1">
      <alignment horizontal="left" vertical="center"/>
    </xf>
    <xf numFmtId="44" fontId="29" fillId="0" borderId="9" xfId="4" applyNumberFormat="1" applyFont="1" applyBorder="1" applyAlignment="1">
      <alignment horizontal="center" vertical="center"/>
    </xf>
    <xf numFmtId="44" fontId="29" fillId="0" borderId="10" xfId="4" applyNumberFormat="1" applyFont="1" applyBorder="1" applyAlignment="1">
      <alignment horizontal="center" vertical="center"/>
    </xf>
    <xf numFmtId="0" fontId="5" fillId="0" borderId="11" xfId="4" applyFont="1" applyBorder="1" applyAlignment="1">
      <alignment vertical="center" wrapText="1"/>
    </xf>
    <xf numFmtId="44" fontId="3" fillId="0" borderId="11" xfId="4" applyNumberFormat="1" applyFont="1" applyBorder="1" applyAlignment="1">
      <alignment horizontal="center" vertical="center"/>
    </xf>
    <xf numFmtId="0" fontId="5" fillId="0" borderId="12" xfId="4" applyFont="1" applyBorder="1" applyAlignment="1">
      <alignment vertical="center" wrapText="1"/>
    </xf>
    <xf numFmtId="44" fontId="3" fillId="0" borderId="12" xfId="4" applyNumberFormat="1" applyFont="1" applyBorder="1" applyAlignment="1">
      <alignment horizontal="center" vertical="center"/>
    </xf>
    <xf numFmtId="9" fontId="5" fillId="0" borderId="13" xfId="2" applyFont="1" applyBorder="1" applyAlignment="1">
      <alignment horizontal="center" vertical="center"/>
    </xf>
    <xf numFmtId="0" fontId="5" fillId="0" borderId="15" xfId="4" applyFont="1" applyBorder="1" applyAlignment="1">
      <alignment vertical="center" wrapText="1"/>
    </xf>
    <xf numFmtId="9" fontId="5" fillId="0" borderId="4" xfId="2" applyFont="1" applyBorder="1" applyAlignment="1">
      <alignment horizontal="center" vertical="center"/>
    </xf>
    <xf numFmtId="0" fontId="5" fillId="0" borderId="0" xfId="4" applyFont="1" applyAlignment="1">
      <alignment vertical="center" wrapText="1"/>
    </xf>
    <xf numFmtId="44" fontId="3" fillId="0" borderId="6" xfId="4" applyNumberFormat="1" applyFont="1" applyBorder="1" applyAlignment="1">
      <alignment horizontal="center" vertical="center"/>
    </xf>
    <xf numFmtId="44" fontId="3" fillId="0" borderId="15" xfId="4" applyNumberFormat="1" applyFont="1" applyBorder="1" applyAlignment="1">
      <alignment horizontal="center" vertical="center"/>
    </xf>
    <xf numFmtId="0" fontId="3" fillId="0" borderId="0" xfId="4" applyFont="1" applyAlignment="1">
      <alignment horizontal="center" vertical="center"/>
    </xf>
    <xf numFmtId="44" fontId="3" fillId="0" borderId="0" xfId="4" applyNumberFormat="1" applyFont="1" applyAlignment="1">
      <alignment horizontal="center" vertical="center"/>
    </xf>
    <xf numFmtId="0" fontId="7" fillId="2" borderId="7" xfId="26" applyFont="1" applyFill="1" applyBorder="1" applyAlignment="1">
      <alignment horizontal="center" vertical="center"/>
    </xf>
    <xf numFmtId="0" fontId="7" fillId="2" borderId="8" xfId="26" applyFont="1" applyFill="1" applyBorder="1" applyAlignment="1">
      <alignment horizontal="center" vertical="center"/>
    </xf>
    <xf numFmtId="0" fontId="7" fillId="2" borderId="9" xfId="26" applyFont="1" applyFill="1" applyBorder="1" applyAlignment="1">
      <alignment horizontal="center" vertical="center"/>
    </xf>
    <xf numFmtId="0" fontId="3" fillId="0" borderId="0" xfId="3" applyFont="1" applyAlignment="1">
      <alignment horizontal="center" vertical="center"/>
    </xf>
    <xf numFmtId="0" fontId="3" fillId="0" borderId="1" xfId="3" applyFont="1" applyBorder="1" applyAlignment="1">
      <alignment horizontal="center" vertical="center"/>
    </xf>
    <xf numFmtId="0" fontId="3" fillId="0" borderId="2" xfId="3" applyFont="1" applyBorder="1" applyAlignment="1">
      <alignment horizontal="center" vertical="center"/>
    </xf>
    <xf numFmtId="0" fontId="3" fillId="0" borderId="3" xfId="3" applyFont="1" applyBorder="1" applyAlignment="1">
      <alignment horizontal="center" vertical="center"/>
    </xf>
    <xf numFmtId="0" fontId="3" fillId="0" borderId="4" xfId="3" applyFont="1" applyBorder="1" applyAlignment="1">
      <alignment horizontal="center" vertical="center"/>
    </xf>
    <xf numFmtId="0" fontId="3" fillId="0" borderId="5" xfId="3" applyFont="1" applyBorder="1" applyAlignment="1">
      <alignment horizontal="center" vertical="center"/>
    </xf>
    <xf numFmtId="0" fontId="3" fillId="0" borderId="6" xfId="3" applyFont="1" applyBorder="1" applyAlignment="1">
      <alignment horizontal="center" vertical="center"/>
    </xf>
    <xf numFmtId="0" fontId="7" fillId="2" borderId="7" xfId="5" applyFont="1" applyFill="1" applyBorder="1" applyAlignment="1">
      <alignment horizontal="center" vertical="center"/>
    </xf>
    <xf numFmtId="0" fontId="7" fillId="2" borderId="8" xfId="5" applyFont="1" applyFill="1" applyBorder="1" applyAlignment="1">
      <alignment horizontal="center" vertical="center"/>
    </xf>
    <xf numFmtId="0" fontId="7" fillId="2" borderId="9" xfId="5" applyFont="1" applyFill="1" applyBorder="1" applyAlignment="1">
      <alignment horizontal="center" vertical="center"/>
    </xf>
    <xf numFmtId="0" fontId="7" fillId="2" borderId="7" xfId="7" applyFont="1" applyFill="1" applyBorder="1" applyAlignment="1">
      <alignment horizontal="center" vertical="center"/>
    </xf>
    <xf numFmtId="0" fontId="7" fillId="2" borderId="8" xfId="7" applyFont="1" applyFill="1" applyBorder="1" applyAlignment="1">
      <alignment horizontal="center" vertical="center"/>
    </xf>
    <xf numFmtId="0" fontId="7" fillId="2" borderId="9" xfId="7" applyFont="1" applyFill="1" applyBorder="1" applyAlignment="1">
      <alignment horizontal="center" vertical="center"/>
    </xf>
    <xf numFmtId="0" fontId="7" fillId="2" borderId="7" xfId="9" applyFont="1" applyFill="1" applyBorder="1" applyAlignment="1">
      <alignment horizontal="center" vertical="center"/>
    </xf>
    <xf numFmtId="0" fontId="7" fillId="2" borderId="8" xfId="9" applyFont="1" applyFill="1" applyBorder="1" applyAlignment="1">
      <alignment horizontal="center" vertical="center"/>
    </xf>
    <xf numFmtId="0" fontId="7" fillId="2" borderId="9" xfId="9" applyFont="1" applyFill="1" applyBorder="1" applyAlignment="1">
      <alignment horizontal="center" vertical="center"/>
    </xf>
    <xf numFmtId="0" fontId="7" fillId="2" borderId="7" xfId="12" applyFont="1" applyFill="1" applyBorder="1" applyAlignment="1">
      <alignment horizontal="center" vertical="center"/>
    </xf>
    <xf numFmtId="0" fontId="7" fillId="2" borderId="8" xfId="12" applyFont="1" applyFill="1" applyBorder="1" applyAlignment="1">
      <alignment horizontal="center" vertical="center"/>
    </xf>
    <xf numFmtId="0" fontId="7" fillId="2" borderId="9" xfId="12" applyFont="1" applyFill="1" applyBorder="1" applyAlignment="1">
      <alignment horizontal="center" vertical="center"/>
    </xf>
    <xf numFmtId="0" fontId="7" fillId="2" borderId="7" xfId="13" applyFont="1" applyFill="1" applyBorder="1" applyAlignment="1">
      <alignment horizontal="center" vertical="center"/>
    </xf>
    <xf numFmtId="0" fontId="7" fillId="2" borderId="8" xfId="13" applyFont="1" applyFill="1" applyBorder="1" applyAlignment="1">
      <alignment horizontal="center" vertical="center"/>
    </xf>
    <xf numFmtId="0" fontId="7" fillId="2" borderId="9" xfId="13" applyFont="1" applyFill="1" applyBorder="1" applyAlignment="1">
      <alignment horizontal="center" vertical="center"/>
    </xf>
    <xf numFmtId="0" fontId="7" fillId="2" borderId="7" xfId="18" applyFont="1" applyFill="1" applyBorder="1" applyAlignment="1">
      <alignment horizontal="center" vertical="center"/>
    </xf>
    <xf numFmtId="0" fontId="7" fillId="2" borderId="8" xfId="18" applyFont="1" applyFill="1" applyBorder="1" applyAlignment="1">
      <alignment horizontal="center" vertical="center"/>
    </xf>
    <xf numFmtId="0" fontId="7" fillId="2" borderId="9" xfId="18" applyFont="1" applyFill="1" applyBorder="1" applyAlignment="1">
      <alignment horizontal="center" vertical="center"/>
    </xf>
    <xf numFmtId="0" fontId="7" fillId="2" borderId="7" xfId="20" applyFont="1" applyFill="1" applyBorder="1" applyAlignment="1">
      <alignment horizontal="center" vertical="center"/>
    </xf>
    <xf numFmtId="0" fontId="7" fillId="2" borderId="8" xfId="20" applyFont="1" applyFill="1" applyBorder="1" applyAlignment="1">
      <alignment horizontal="center" vertical="center"/>
    </xf>
    <xf numFmtId="0" fontId="7" fillId="2" borderId="9" xfId="20" applyFont="1" applyFill="1" applyBorder="1" applyAlignment="1">
      <alignment horizontal="center" vertical="center"/>
    </xf>
    <xf numFmtId="0" fontId="5" fillId="0" borderId="0" xfId="4" applyFont="1" applyAlignment="1">
      <alignment horizontal="center" vertical="center"/>
    </xf>
    <xf numFmtId="0" fontId="7" fillId="2" borderId="7" xfId="30" applyFont="1" applyFill="1" applyBorder="1" applyAlignment="1">
      <alignment horizontal="center" vertical="center"/>
    </xf>
    <xf numFmtId="0" fontId="7" fillId="2" borderId="8" xfId="30" applyFont="1" applyFill="1" applyBorder="1" applyAlignment="1">
      <alignment horizontal="center" vertical="center"/>
    </xf>
    <xf numFmtId="0" fontId="7" fillId="2" borderId="9" xfId="30" applyFont="1" applyFill="1" applyBorder="1" applyAlignment="1">
      <alignment horizontal="center" vertical="center"/>
    </xf>
    <xf numFmtId="0" fontId="3" fillId="2" borderId="7" xfId="21" applyFont="1" applyFill="1" applyBorder="1" applyAlignment="1">
      <alignment horizontal="center" vertical="center" wrapText="1"/>
    </xf>
    <xf numFmtId="0" fontId="3" fillId="2" borderId="8" xfId="21" applyFont="1" applyFill="1" applyBorder="1" applyAlignment="1">
      <alignment horizontal="center" vertical="center" wrapText="1"/>
    </xf>
    <xf numFmtId="0" fontId="3" fillId="2" borderId="9" xfId="21" applyFont="1" applyFill="1" applyBorder="1" applyAlignment="1">
      <alignment horizontal="center" vertical="center" wrapText="1"/>
    </xf>
    <xf numFmtId="0" fontId="3" fillId="2" borderId="7" xfId="4" applyFont="1" applyFill="1" applyBorder="1" applyAlignment="1">
      <alignment horizontal="center" vertical="center"/>
    </xf>
    <xf numFmtId="0" fontId="3" fillId="2" borderId="8" xfId="4" applyFont="1" applyFill="1" applyBorder="1" applyAlignment="1">
      <alignment horizontal="center" vertical="center"/>
    </xf>
    <xf numFmtId="0" fontId="3" fillId="2" borderId="9" xfId="4" applyFont="1" applyFill="1" applyBorder="1" applyAlignment="1">
      <alignment horizontal="center" vertical="center"/>
    </xf>
  </cellXfs>
  <cellStyles count="31">
    <cellStyle name="Comma 10 2" xfId="6" xr:uid="{CC89A619-8E4F-43BD-9E6E-96BA2BAD5859}"/>
    <cellStyle name="Comma 12" xfId="17" xr:uid="{AEB56881-58CD-4239-B5EB-D417C75F333A}"/>
    <cellStyle name="Comma 14" xfId="22" xr:uid="{44AB1A9C-426F-4824-90E3-0F9FE69ECE90}"/>
    <cellStyle name="Comma 15" xfId="28" xr:uid="{9E7C53B1-339B-4C17-B28B-E69FB83FD125}"/>
    <cellStyle name="Comma 16" xfId="10" xr:uid="{30F4FAD9-263A-43F1-99FA-3381CDA12331}"/>
    <cellStyle name="Comma 2" xfId="14" xr:uid="{55855C3B-8CC5-4155-9161-2960DA53C27F}"/>
    <cellStyle name="Comma 2 2" xfId="24" xr:uid="{3AECD025-724C-453E-A503-17FA7B0EB69D}"/>
    <cellStyle name="Currency" xfId="1" builtinId="4"/>
    <cellStyle name="Currency 12" xfId="27" xr:uid="{77A4A42A-8922-4A9A-901D-BF2C04B43ADD}"/>
    <cellStyle name="Currency 15" xfId="29" xr:uid="{07DF227D-0A28-4B46-AFDE-050ADE899824}"/>
    <cellStyle name="Currency 2" xfId="25" xr:uid="{F02A85E0-FD30-43C9-BE10-79E83E57B3F5}"/>
    <cellStyle name="Normal" xfId="0" builtinId="0"/>
    <cellStyle name="Normal 10 10" xfId="12" xr:uid="{E40EC5D0-CA53-4B6B-A74F-928C3FA973F8}"/>
    <cellStyle name="Normal 101" xfId="3" xr:uid="{AEEA387A-F3C6-4EEB-B9C4-7E9F9CBF35B6}"/>
    <cellStyle name="Normal 12" xfId="13" xr:uid="{4195DE31-95C8-4ECE-9597-C2CFE08EB28C}"/>
    <cellStyle name="Normal 12 10" xfId="16" xr:uid="{EB98F7FB-F6D3-470F-920F-006A812B80AA}"/>
    <cellStyle name="Normal 13" xfId="18" xr:uid="{4A41174A-7CC0-421C-8407-CF05A3FCCECB}"/>
    <cellStyle name="Normal 13 10" xfId="19" xr:uid="{30A627B4-8307-44D5-8BA6-CE4A14AB1428}"/>
    <cellStyle name="Normal 14" xfId="20" xr:uid="{DB516EC4-CAA9-417F-91F4-61D6A5038325}"/>
    <cellStyle name="Normal 14 10" xfId="21" xr:uid="{3E0E9B76-50F5-42AD-A144-0959C68693A5}"/>
    <cellStyle name="Normal 15" xfId="26" xr:uid="{E713EF6C-51CA-42D1-979D-966CCC13CAC1}"/>
    <cellStyle name="Normal 17" xfId="30" xr:uid="{F2AF1206-7BC7-422E-B487-41B0F9DC0653}"/>
    <cellStyle name="Normal 2" xfId="4" xr:uid="{75B64EB2-E7B6-426A-A803-8CD2B3B7B46C}"/>
    <cellStyle name="Normal 2 2" xfId="5" xr:uid="{CD2C426E-3E30-499C-9BF9-72C9AF48A7F4}"/>
    <cellStyle name="Normal 3" xfId="15" xr:uid="{0EFB584B-6443-438A-8304-80CEE4E885BC}"/>
    <cellStyle name="Normal 7" xfId="7" xr:uid="{CAF6DCDD-AF57-4DEA-A3B5-95286D566896}"/>
    <cellStyle name="Normal 7 2 10" xfId="8" xr:uid="{24DE4855-4B4F-4530-828C-76AF78D2ACCD}"/>
    <cellStyle name="Normal 9" xfId="9" xr:uid="{6F1D76E4-0922-4C84-8A5B-2349FDF6D230}"/>
    <cellStyle name="Normal 9 2" xfId="11" xr:uid="{34184179-F104-48D5-919C-EB266F61AA57}"/>
    <cellStyle name="Normal_Roofing Combined Labour and Material Rate jg rev 2" xfId="23" xr:uid="{B2220D6F-EFEF-4980-885D-2992D03D0126}"/>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481012</xdr:colOff>
      <xdr:row>0</xdr:row>
      <xdr:rowOff>23813</xdr:rowOff>
    </xdr:from>
    <xdr:to>
      <xdr:col>5</xdr:col>
      <xdr:colOff>965402</xdr:colOff>
      <xdr:row>4</xdr:row>
      <xdr:rowOff>34925</xdr:rowOff>
    </xdr:to>
    <xdr:pic>
      <xdr:nvPicPr>
        <xdr:cNvPr id="2" name="Picture 1">
          <a:extLst>
            <a:ext uri="{FF2B5EF4-FFF2-40B4-BE49-F238E27FC236}">
              <a16:creationId xmlns:a16="http://schemas.microsoft.com/office/drawing/2014/main" id="{0C6B725A-1A8C-43FA-A025-211E11976B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01162" y="23813"/>
          <a:ext cx="2389390" cy="773112"/>
        </a:xfrm>
        <a:prstGeom prst="rect">
          <a:avLst/>
        </a:prstGeom>
      </xdr:spPr>
    </xdr:pic>
    <xdr:clientData/>
  </xdr:twoCellAnchor>
  <xdr:oneCellAnchor>
    <xdr:from>
      <xdr:col>2</xdr:col>
      <xdr:colOff>654843</xdr:colOff>
      <xdr:row>71</xdr:row>
      <xdr:rowOff>119062</xdr:rowOff>
    </xdr:from>
    <xdr:ext cx="184731" cy="264560"/>
    <xdr:sp macro="" textlink="">
      <xdr:nvSpPr>
        <xdr:cNvPr id="3" name="TextBox 2">
          <a:extLst>
            <a:ext uri="{FF2B5EF4-FFF2-40B4-BE49-F238E27FC236}">
              <a16:creationId xmlns:a16="http://schemas.microsoft.com/office/drawing/2014/main" id="{CE39C52B-4C16-4A65-BAA6-7974ADBAB356}"/>
            </a:ext>
          </a:extLst>
        </xdr:cNvPr>
        <xdr:cNvSpPr txBox="1"/>
      </xdr:nvSpPr>
      <xdr:spPr>
        <a:xfrm>
          <a:off x="7636668" y="242554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twoCellAnchor>
    <xdr:from>
      <xdr:col>12</xdr:col>
      <xdr:colOff>412750</xdr:colOff>
      <xdr:row>839</xdr:row>
      <xdr:rowOff>154781</xdr:rowOff>
    </xdr:from>
    <xdr:to>
      <xdr:col>15</xdr:col>
      <xdr:colOff>384968</xdr:colOff>
      <xdr:row>845</xdr:row>
      <xdr:rowOff>39687</xdr:rowOff>
    </xdr:to>
    <xdr:sp macro="" textlink="">
      <xdr:nvSpPr>
        <xdr:cNvPr id="4" name="TextBox 3">
          <a:extLst>
            <a:ext uri="{FF2B5EF4-FFF2-40B4-BE49-F238E27FC236}">
              <a16:creationId xmlns:a16="http://schemas.microsoft.com/office/drawing/2014/main" id="{4E994AC2-7926-4406-884F-3299823AF4C6}"/>
            </a:ext>
          </a:extLst>
        </xdr:cNvPr>
        <xdr:cNvSpPr txBox="1"/>
      </xdr:nvSpPr>
      <xdr:spPr>
        <a:xfrm>
          <a:off x="19062700" y="286057181"/>
          <a:ext cx="2229643" cy="12565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12</xdr:col>
      <xdr:colOff>412750</xdr:colOff>
      <xdr:row>839</xdr:row>
      <xdr:rowOff>154781</xdr:rowOff>
    </xdr:from>
    <xdr:to>
      <xdr:col>15</xdr:col>
      <xdr:colOff>384968</xdr:colOff>
      <xdr:row>845</xdr:row>
      <xdr:rowOff>39687</xdr:rowOff>
    </xdr:to>
    <xdr:sp macro="" textlink="">
      <xdr:nvSpPr>
        <xdr:cNvPr id="5" name="TextBox 4">
          <a:extLst>
            <a:ext uri="{FF2B5EF4-FFF2-40B4-BE49-F238E27FC236}">
              <a16:creationId xmlns:a16="http://schemas.microsoft.com/office/drawing/2014/main" id="{552A15E9-4494-44CB-9696-26289210E093}"/>
            </a:ext>
          </a:extLst>
        </xdr:cNvPr>
        <xdr:cNvSpPr txBox="1"/>
      </xdr:nvSpPr>
      <xdr:spPr>
        <a:xfrm>
          <a:off x="19062700" y="286057181"/>
          <a:ext cx="2229643" cy="12565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12</xdr:col>
      <xdr:colOff>412750</xdr:colOff>
      <xdr:row>839</xdr:row>
      <xdr:rowOff>154781</xdr:rowOff>
    </xdr:from>
    <xdr:to>
      <xdr:col>15</xdr:col>
      <xdr:colOff>384968</xdr:colOff>
      <xdr:row>845</xdr:row>
      <xdr:rowOff>39687</xdr:rowOff>
    </xdr:to>
    <xdr:sp macro="" textlink="">
      <xdr:nvSpPr>
        <xdr:cNvPr id="6" name="TextBox 5">
          <a:extLst>
            <a:ext uri="{FF2B5EF4-FFF2-40B4-BE49-F238E27FC236}">
              <a16:creationId xmlns:a16="http://schemas.microsoft.com/office/drawing/2014/main" id="{05B918FC-D10B-4A0C-AC2F-A5936E5C8A42}"/>
            </a:ext>
          </a:extLst>
        </xdr:cNvPr>
        <xdr:cNvSpPr txBox="1"/>
      </xdr:nvSpPr>
      <xdr:spPr>
        <a:xfrm>
          <a:off x="19062700" y="286057181"/>
          <a:ext cx="2229643" cy="12565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12</xdr:col>
      <xdr:colOff>412750</xdr:colOff>
      <xdr:row>839</xdr:row>
      <xdr:rowOff>154781</xdr:rowOff>
    </xdr:from>
    <xdr:to>
      <xdr:col>15</xdr:col>
      <xdr:colOff>384968</xdr:colOff>
      <xdr:row>845</xdr:row>
      <xdr:rowOff>39687</xdr:rowOff>
    </xdr:to>
    <xdr:sp macro="" textlink="">
      <xdr:nvSpPr>
        <xdr:cNvPr id="7" name="TextBox 6">
          <a:extLst>
            <a:ext uri="{FF2B5EF4-FFF2-40B4-BE49-F238E27FC236}">
              <a16:creationId xmlns:a16="http://schemas.microsoft.com/office/drawing/2014/main" id="{62D04993-E5E1-4EB7-8663-FAAB6EBBF06C}"/>
            </a:ext>
          </a:extLst>
        </xdr:cNvPr>
        <xdr:cNvSpPr txBox="1"/>
      </xdr:nvSpPr>
      <xdr:spPr>
        <a:xfrm>
          <a:off x="19062700" y="286057181"/>
          <a:ext cx="2229643" cy="12565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12</xdr:col>
      <xdr:colOff>412750</xdr:colOff>
      <xdr:row>839</xdr:row>
      <xdr:rowOff>154781</xdr:rowOff>
    </xdr:from>
    <xdr:to>
      <xdr:col>15</xdr:col>
      <xdr:colOff>384968</xdr:colOff>
      <xdr:row>845</xdr:row>
      <xdr:rowOff>39687</xdr:rowOff>
    </xdr:to>
    <xdr:sp macro="" textlink="">
      <xdr:nvSpPr>
        <xdr:cNvPr id="8" name="TextBox 7">
          <a:extLst>
            <a:ext uri="{FF2B5EF4-FFF2-40B4-BE49-F238E27FC236}">
              <a16:creationId xmlns:a16="http://schemas.microsoft.com/office/drawing/2014/main" id="{55192056-500F-42BE-912C-B19FD630356A}"/>
            </a:ext>
          </a:extLst>
        </xdr:cNvPr>
        <xdr:cNvSpPr txBox="1"/>
      </xdr:nvSpPr>
      <xdr:spPr>
        <a:xfrm>
          <a:off x="19062700" y="286057181"/>
          <a:ext cx="2229643" cy="12565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12</xdr:col>
      <xdr:colOff>412750</xdr:colOff>
      <xdr:row>651</xdr:row>
      <xdr:rowOff>154781</xdr:rowOff>
    </xdr:from>
    <xdr:to>
      <xdr:col>15</xdr:col>
      <xdr:colOff>384968</xdr:colOff>
      <xdr:row>657</xdr:row>
      <xdr:rowOff>39687</xdr:rowOff>
    </xdr:to>
    <xdr:sp macro="" textlink="">
      <xdr:nvSpPr>
        <xdr:cNvPr id="9" name="TextBox 8">
          <a:extLst>
            <a:ext uri="{FF2B5EF4-FFF2-40B4-BE49-F238E27FC236}">
              <a16:creationId xmlns:a16="http://schemas.microsoft.com/office/drawing/2014/main" id="{51EC8DEE-12BF-4D53-90CC-79BF0230EF9F}"/>
            </a:ext>
          </a:extLst>
        </xdr:cNvPr>
        <xdr:cNvSpPr txBox="1"/>
      </xdr:nvSpPr>
      <xdr:spPr>
        <a:xfrm>
          <a:off x="19062700" y="215896031"/>
          <a:ext cx="2229643" cy="53998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12</xdr:col>
      <xdr:colOff>412750</xdr:colOff>
      <xdr:row>651</xdr:row>
      <xdr:rowOff>154781</xdr:rowOff>
    </xdr:from>
    <xdr:to>
      <xdr:col>15</xdr:col>
      <xdr:colOff>384968</xdr:colOff>
      <xdr:row>657</xdr:row>
      <xdr:rowOff>39687</xdr:rowOff>
    </xdr:to>
    <xdr:sp macro="" textlink="">
      <xdr:nvSpPr>
        <xdr:cNvPr id="10" name="TextBox 9">
          <a:extLst>
            <a:ext uri="{FF2B5EF4-FFF2-40B4-BE49-F238E27FC236}">
              <a16:creationId xmlns:a16="http://schemas.microsoft.com/office/drawing/2014/main" id="{3CCB39EA-3932-4D5C-866B-1C46C1CC67BF}"/>
            </a:ext>
          </a:extLst>
        </xdr:cNvPr>
        <xdr:cNvSpPr txBox="1"/>
      </xdr:nvSpPr>
      <xdr:spPr>
        <a:xfrm>
          <a:off x="19062700" y="215896031"/>
          <a:ext cx="2229643" cy="53998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12</xdr:col>
      <xdr:colOff>412750</xdr:colOff>
      <xdr:row>651</xdr:row>
      <xdr:rowOff>154781</xdr:rowOff>
    </xdr:from>
    <xdr:to>
      <xdr:col>15</xdr:col>
      <xdr:colOff>384968</xdr:colOff>
      <xdr:row>657</xdr:row>
      <xdr:rowOff>39687</xdr:rowOff>
    </xdr:to>
    <xdr:sp macro="" textlink="">
      <xdr:nvSpPr>
        <xdr:cNvPr id="11" name="TextBox 10">
          <a:extLst>
            <a:ext uri="{FF2B5EF4-FFF2-40B4-BE49-F238E27FC236}">
              <a16:creationId xmlns:a16="http://schemas.microsoft.com/office/drawing/2014/main" id="{581C63D8-F34D-4237-8068-B07BABA92171}"/>
            </a:ext>
          </a:extLst>
        </xdr:cNvPr>
        <xdr:cNvSpPr txBox="1"/>
      </xdr:nvSpPr>
      <xdr:spPr>
        <a:xfrm>
          <a:off x="19062700" y="215896031"/>
          <a:ext cx="2229643" cy="53998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12</xdr:col>
      <xdr:colOff>412750</xdr:colOff>
      <xdr:row>651</xdr:row>
      <xdr:rowOff>154781</xdr:rowOff>
    </xdr:from>
    <xdr:to>
      <xdr:col>15</xdr:col>
      <xdr:colOff>384968</xdr:colOff>
      <xdr:row>657</xdr:row>
      <xdr:rowOff>39687</xdr:rowOff>
    </xdr:to>
    <xdr:sp macro="" textlink="">
      <xdr:nvSpPr>
        <xdr:cNvPr id="12" name="TextBox 11">
          <a:extLst>
            <a:ext uri="{FF2B5EF4-FFF2-40B4-BE49-F238E27FC236}">
              <a16:creationId xmlns:a16="http://schemas.microsoft.com/office/drawing/2014/main" id="{165B9564-BE24-4394-AB5F-BF47C3FE24C8}"/>
            </a:ext>
          </a:extLst>
        </xdr:cNvPr>
        <xdr:cNvSpPr txBox="1"/>
      </xdr:nvSpPr>
      <xdr:spPr>
        <a:xfrm>
          <a:off x="19062700" y="215896031"/>
          <a:ext cx="2229643" cy="53998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773A3-6C83-4A94-81DD-11F8E0FC14FF}">
  <dimension ref="A1:AL859"/>
  <sheetViews>
    <sheetView tabSelected="1" zoomScale="80" zoomScaleNormal="80" workbookViewId="0">
      <selection activeCell="B4" sqref="B4"/>
    </sheetView>
  </sheetViews>
  <sheetFormatPr defaultColWidth="9.140625" defaultRowHeight="18" x14ac:dyDescent="0.25"/>
  <cols>
    <col min="1" max="1" width="36" style="2" customWidth="1"/>
    <col min="2" max="2" width="68.7109375" style="2" customWidth="1"/>
    <col min="3" max="3" width="16.7109375" style="2" customWidth="1"/>
    <col min="4" max="4" width="10.85546875" style="2" customWidth="1"/>
    <col min="5" max="5" width="28.5703125" style="2" customWidth="1"/>
    <col min="6" max="6" width="25.7109375" style="2" customWidth="1"/>
    <col min="7" max="7" width="18.42578125" style="2" bestFit="1" customWidth="1"/>
    <col min="8" max="8" width="22.28515625" style="3" bestFit="1" customWidth="1"/>
    <col min="9" max="9" width="11.85546875" style="4" bestFit="1" customWidth="1"/>
    <col min="10" max="10" width="22.28515625" style="3" bestFit="1" customWidth="1"/>
    <col min="11" max="13" width="9.140625" style="2"/>
    <col min="14" max="14" width="9.140625" style="5"/>
    <col min="15" max="15" width="15.5703125" style="2" customWidth="1"/>
    <col min="16" max="16" width="15.28515625" style="2" customWidth="1"/>
    <col min="17" max="17" width="9.140625" style="2"/>
    <col min="18" max="18" width="15.5703125" style="2" customWidth="1"/>
    <col min="19" max="33" width="9.140625" style="2"/>
    <col min="34" max="34" width="20.85546875" style="2" customWidth="1"/>
    <col min="35" max="35" width="6.5703125" style="2" customWidth="1"/>
    <col min="36" max="36" width="14.5703125" style="2" customWidth="1"/>
    <col min="37" max="16384" width="9.140625" style="2"/>
  </cols>
  <sheetData>
    <row r="1" spans="1:14" x14ac:dyDescent="0.25">
      <c r="A1" s="1" t="s">
        <v>0</v>
      </c>
    </row>
    <row r="2" spans="1:14" x14ac:dyDescent="0.25">
      <c r="A2" s="6" t="s">
        <v>1</v>
      </c>
    </row>
    <row r="3" spans="1:14" x14ac:dyDescent="0.25">
      <c r="A3" s="1"/>
    </row>
    <row r="4" spans="1:14" x14ac:dyDescent="0.25">
      <c r="A4" s="1"/>
    </row>
    <row r="5" spans="1:14" ht="18.75" thickBot="1" x14ac:dyDescent="0.3"/>
    <row r="6" spans="1:14" x14ac:dyDescent="0.25">
      <c r="A6" s="512" t="s">
        <v>2</v>
      </c>
      <c r="B6" s="513" t="s">
        <v>3</v>
      </c>
      <c r="C6" s="514"/>
      <c r="D6" s="514"/>
      <c r="E6" s="514"/>
      <c r="F6" s="515"/>
      <c r="G6" s="1"/>
      <c r="H6" s="7"/>
      <c r="I6" s="8"/>
    </row>
    <row r="7" spans="1:14" ht="13.5" customHeight="1" thickBot="1" x14ac:dyDescent="0.3">
      <c r="A7" s="512"/>
      <c r="B7" s="516"/>
      <c r="C7" s="517"/>
      <c r="D7" s="517"/>
      <c r="E7" s="517"/>
      <c r="F7" s="518"/>
      <c r="G7" s="1"/>
      <c r="H7" s="7"/>
      <c r="I7" s="8"/>
    </row>
    <row r="8" spans="1:14" ht="18.75" thickBot="1" x14ac:dyDescent="0.3"/>
    <row r="9" spans="1:14" ht="22.5" customHeight="1" thickBot="1" x14ac:dyDescent="0.3">
      <c r="A9" s="519" t="s">
        <v>4</v>
      </c>
      <c r="B9" s="520"/>
      <c r="C9" s="520"/>
      <c r="D9" s="520"/>
      <c r="E9" s="520"/>
      <c r="F9" s="521"/>
    </row>
    <row r="10" spans="1:14" ht="18.75" thickBot="1" x14ac:dyDescent="0.3">
      <c r="A10" s="9" t="s">
        <v>5</v>
      </c>
      <c r="B10" s="10" t="s">
        <v>6</v>
      </c>
      <c r="C10" s="10" t="s">
        <v>7</v>
      </c>
      <c r="D10" s="11" t="s">
        <v>8</v>
      </c>
      <c r="E10" s="12" t="s">
        <v>9</v>
      </c>
      <c r="F10" s="13" t="s">
        <v>10</v>
      </c>
      <c r="G10" s="14" t="s">
        <v>11</v>
      </c>
      <c r="H10" s="15" t="s">
        <v>12</v>
      </c>
      <c r="I10" s="16" t="s">
        <v>13</v>
      </c>
      <c r="J10" s="15" t="s">
        <v>14</v>
      </c>
    </row>
    <row r="11" spans="1:14" ht="54" x14ac:dyDescent="0.2">
      <c r="A11" s="17" t="s">
        <v>15</v>
      </c>
      <c r="B11" s="18" t="s">
        <v>16</v>
      </c>
      <c r="C11" s="19"/>
      <c r="D11" s="20" t="s">
        <v>17</v>
      </c>
      <c r="E11" s="21"/>
      <c r="F11" s="22"/>
      <c r="G11" s="21"/>
      <c r="H11" s="21"/>
      <c r="I11" s="23"/>
      <c r="J11" s="21"/>
      <c r="N11" s="24" t="s">
        <v>18</v>
      </c>
    </row>
    <row r="12" spans="1:14" x14ac:dyDescent="0.2">
      <c r="A12" s="25"/>
      <c r="B12" s="26"/>
      <c r="C12" s="27"/>
      <c r="D12" s="28"/>
      <c r="E12" s="29"/>
      <c r="F12" s="30"/>
      <c r="G12" s="29"/>
      <c r="H12" s="29"/>
      <c r="I12" s="31"/>
      <c r="J12" s="29"/>
      <c r="N12" s="24" t="s">
        <v>18</v>
      </c>
    </row>
    <row r="13" spans="1:14" ht="38.25" customHeight="1" x14ac:dyDescent="0.2">
      <c r="A13" s="28" t="s">
        <v>19</v>
      </c>
      <c r="B13" s="32" t="s">
        <v>20</v>
      </c>
      <c r="C13" s="33"/>
      <c r="D13" s="34" t="s">
        <v>21</v>
      </c>
      <c r="E13" s="35">
        <v>13.343999999999999</v>
      </c>
      <c r="F13" s="35">
        <f>E13*C13</f>
        <v>0</v>
      </c>
      <c r="G13" s="29"/>
      <c r="H13" s="35">
        <f>G13*E13</f>
        <v>0</v>
      </c>
      <c r="I13" s="31"/>
      <c r="J13" s="35">
        <f>I13*H13</f>
        <v>0</v>
      </c>
      <c r="N13" s="24" t="s">
        <v>18</v>
      </c>
    </row>
    <row r="14" spans="1:14" ht="38.25" customHeight="1" x14ac:dyDescent="0.2">
      <c r="A14" s="28" t="s">
        <v>22</v>
      </c>
      <c r="B14" s="32" t="s">
        <v>23</v>
      </c>
      <c r="C14" s="33"/>
      <c r="D14" s="34" t="s">
        <v>21</v>
      </c>
      <c r="E14" s="35">
        <v>11.397999999999998</v>
      </c>
      <c r="F14" s="35">
        <f>E14*C14</f>
        <v>0</v>
      </c>
      <c r="G14" s="29"/>
      <c r="H14" s="35">
        <f>G14*E14</f>
        <v>0</v>
      </c>
      <c r="I14" s="31"/>
      <c r="J14" s="35">
        <f>I14*H14</f>
        <v>0</v>
      </c>
      <c r="N14" s="24" t="s">
        <v>18</v>
      </c>
    </row>
    <row r="15" spans="1:14" ht="38.25" customHeight="1" x14ac:dyDescent="0.2">
      <c r="A15" s="28" t="s">
        <v>24</v>
      </c>
      <c r="B15" s="32" t="s">
        <v>25</v>
      </c>
      <c r="C15" s="33">
        <v>700</v>
      </c>
      <c r="D15" s="34" t="s">
        <v>21</v>
      </c>
      <c r="E15" s="35">
        <v>13.899999999999999</v>
      </c>
      <c r="F15" s="35">
        <f>E15*C15</f>
        <v>9729.9999999999982</v>
      </c>
      <c r="G15" s="29">
        <v>700</v>
      </c>
      <c r="H15" s="35">
        <f>G15*E15</f>
        <v>9729.9999999999982</v>
      </c>
      <c r="I15" s="31">
        <v>1</v>
      </c>
      <c r="J15" s="35">
        <f>I15*F15</f>
        <v>9729.9999999999982</v>
      </c>
      <c r="N15" s="24" t="s">
        <v>18</v>
      </c>
    </row>
    <row r="16" spans="1:14" ht="38.25" customHeight="1" x14ac:dyDescent="0.2">
      <c r="A16" s="28" t="s">
        <v>26</v>
      </c>
      <c r="B16" s="32" t="s">
        <v>27</v>
      </c>
      <c r="C16" s="33"/>
      <c r="D16" s="34" t="s">
        <v>21</v>
      </c>
      <c r="E16" s="35">
        <v>12.51</v>
      </c>
      <c r="F16" s="35">
        <f>E16*C16</f>
        <v>0</v>
      </c>
      <c r="G16" s="29"/>
      <c r="H16" s="35">
        <f>G16*E16</f>
        <v>0</v>
      </c>
      <c r="I16" s="31"/>
      <c r="J16" s="35">
        <f>I16*H16</f>
        <v>0</v>
      </c>
      <c r="N16" s="24" t="s">
        <v>18</v>
      </c>
    </row>
    <row r="17" spans="1:14" x14ac:dyDescent="0.2">
      <c r="A17" s="28"/>
      <c r="B17" s="36"/>
      <c r="C17" s="37"/>
      <c r="D17" s="34"/>
      <c r="E17" s="35"/>
      <c r="F17" s="35"/>
      <c r="G17" s="29"/>
      <c r="H17" s="35"/>
      <c r="I17" s="31"/>
      <c r="J17" s="35"/>
      <c r="N17" s="24" t="s">
        <v>18</v>
      </c>
    </row>
    <row r="18" spans="1:14" ht="36" x14ac:dyDescent="0.2">
      <c r="A18" s="28" t="s">
        <v>28</v>
      </c>
      <c r="B18" s="38" t="s">
        <v>29</v>
      </c>
      <c r="C18" s="37">
        <v>1</v>
      </c>
      <c r="D18" s="34" t="s">
        <v>30</v>
      </c>
      <c r="E18" s="35">
        <v>500</v>
      </c>
      <c r="F18" s="35">
        <f>E18*C18</f>
        <v>500</v>
      </c>
      <c r="G18" s="29">
        <v>1</v>
      </c>
      <c r="H18" s="35">
        <f>G18*E18</f>
        <v>500</v>
      </c>
      <c r="I18" s="31">
        <v>1</v>
      </c>
      <c r="J18" s="35">
        <f>I18*F18</f>
        <v>500</v>
      </c>
      <c r="N18" s="24" t="s">
        <v>18</v>
      </c>
    </row>
    <row r="19" spans="1:14" x14ac:dyDescent="0.2">
      <c r="A19" s="28"/>
      <c r="B19" s="39"/>
      <c r="C19" s="37"/>
      <c r="D19" s="34"/>
      <c r="E19" s="35"/>
      <c r="F19" s="35"/>
      <c r="G19" s="29"/>
      <c r="H19" s="35"/>
      <c r="I19" s="31"/>
      <c r="J19" s="35"/>
      <c r="N19" s="24" t="s">
        <v>18</v>
      </c>
    </row>
    <row r="20" spans="1:14" x14ac:dyDescent="0.2">
      <c r="A20" s="28" t="s">
        <v>31</v>
      </c>
      <c r="B20" s="40" t="s">
        <v>32</v>
      </c>
      <c r="C20" s="33"/>
      <c r="D20" s="34" t="s">
        <v>21</v>
      </c>
      <c r="E20" s="35">
        <v>0.9</v>
      </c>
      <c r="F20" s="35">
        <f>E20*C20</f>
        <v>0</v>
      </c>
      <c r="G20" s="29"/>
      <c r="H20" s="35">
        <f>G20*E20</f>
        <v>0</v>
      </c>
      <c r="I20" s="31"/>
      <c r="J20" s="35">
        <f>I20*H20</f>
        <v>0</v>
      </c>
      <c r="N20" s="24" t="s">
        <v>18</v>
      </c>
    </row>
    <row r="21" spans="1:14" x14ac:dyDescent="0.2">
      <c r="A21" s="28"/>
      <c r="B21" s="39"/>
      <c r="C21" s="37"/>
      <c r="D21" s="34"/>
      <c r="E21" s="35"/>
      <c r="F21" s="35"/>
      <c r="G21" s="29"/>
      <c r="H21" s="35"/>
      <c r="I21" s="31"/>
      <c r="J21" s="35"/>
      <c r="N21" s="24" t="s">
        <v>18</v>
      </c>
    </row>
    <row r="22" spans="1:14" ht="72" x14ac:dyDescent="0.2">
      <c r="A22" s="28">
        <v>2</v>
      </c>
      <c r="B22" s="38" t="s">
        <v>33</v>
      </c>
      <c r="C22" s="37"/>
      <c r="D22" s="34"/>
      <c r="E22" s="35"/>
      <c r="F22" s="35"/>
      <c r="G22" s="29"/>
      <c r="H22" s="35"/>
      <c r="I22" s="31"/>
      <c r="J22" s="35"/>
      <c r="N22" s="24" t="s">
        <v>18</v>
      </c>
    </row>
    <row r="23" spans="1:14" ht="8.25" customHeight="1" x14ac:dyDescent="0.2">
      <c r="A23" s="28"/>
      <c r="B23" s="39"/>
      <c r="C23" s="37"/>
      <c r="D23" s="34"/>
      <c r="E23" s="35"/>
      <c r="F23" s="35"/>
      <c r="G23" s="29"/>
      <c r="H23" s="35"/>
      <c r="I23" s="31"/>
      <c r="J23" s="35"/>
      <c r="N23" s="24" t="s">
        <v>18</v>
      </c>
    </row>
    <row r="24" spans="1:14" x14ac:dyDescent="0.2">
      <c r="A24" s="28" t="s">
        <v>19</v>
      </c>
      <c r="B24" s="39" t="s">
        <v>34</v>
      </c>
      <c r="C24" s="37"/>
      <c r="D24" s="34" t="s">
        <v>30</v>
      </c>
      <c r="E24" s="35">
        <v>480</v>
      </c>
      <c r="F24" s="35">
        <f>E24*C24</f>
        <v>0</v>
      </c>
      <c r="G24" s="29"/>
      <c r="H24" s="35">
        <f>G24*E24</f>
        <v>0</v>
      </c>
      <c r="I24" s="31"/>
      <c r="J24" s="35">
        <f>I24*H24</f>
        <v>0</v>
      </c>
      <c r="N24" s="24" t="s">
        <v>18</v>
      </c>
    </row>
    <row r="25" spans="1:14" x14ac:dyDescent="0.2">
      <c r="A25" s="28" t="s">
        <v>22</v>
      </c>
      <c r="B25" s="39" t="s">
        <v>35</v>
      </c>
      <c r="C25" s="37"/>
      <c r="D25" s="34" t="s">
        <v>30</v>
      </c>
      <c r="E25" s="35">
        <v>800</v>
      </c>
      <c r="F25" s="35">
        <f>E25*C25</f>
        <v>0</v>
      </c>
      <c r="G25" s="29"/>
      <c r="H25" s="35">
        <f>G25*E25</f>
        <v>0</v>
      </c>
      <c r="I25" s="31"/>
      <c r="J25" s="35">
        <f>I25*H25</f>
        <v>0</v>
      </c>
      <c r="N25" s="24" t="s">
        <v>18</v>
      </c>
    </row>
    <row r="26" spans="1:14" x14ac:dyDescent="0.2">
      <c r="A26" s="28" t="s">
        <v>24</v>
      </c>
      <c r="B26" s="39" t="s">
        <v>36</v>
      </c>
      <c r="C26" s="37"/>
      <c r="D26" s="34" t="s">
        <v>30</v>
      </c>
      <c r="E26" s="35">
        <v>1371</v>
      </c>
      <c r="F26" s="35">
        <f>E26*C26</f>
        <v>0</v>
      </c>
      <c r="G26" s="29"/>
      <c r="H26" s="35">
        <f>G26*E26</f>
        <v>0</v>
      </c>
      <c r="I26" s="31"/>
      <c r="J26" s="35">
        <f>I26*H26</f>
        <v>0</v>
      </c>
      <c r="N26" s="24" t="s">
        <v>18</v>
      </c>
    </row>
    <row r="27" spans="1:14" x14ac:dyDescent="0.2">
      <c r="A27" s="28"/>
      <c r="B27" s="39"/>
      <c r="C27" s="37"/>
      <c r="D27" s="34"/>
      <c r="E27" s="35"/>
      <c r="F27" s="35"/>
      <c r="G27" s="29"/>
      <c r="H27" s="35"/>
      <c r="I27" s="31"/>
      <c r="J27" s="35"/>
      <c r="N27" s="24" t="s">
        <v>18</v>
      </c>
    </row>
    <row r="28" spans="1:14" ht="72" x14ac:dyDescent="0.25">
      <c r="A28" s="28" t="s">
        <v>26</v>
      </c>
      <c r="B28" s="38" t="s">
        <v>37</v>
      </c>
      <c r="C28" s="41"/>
      <c r="D28" s="42" t="s">
        <v>30</v>
      </c>
      <c r="E28" s="43">
        <v>83.67</v>
      </c>
      <c r="F28" s="35">
        <f>E28*C28</f>
        <v>0</v>
      </c>
      <c r="G28" s="29"/>
      <c r="H28" s="35">
        <f>G28*E28</f>
        <v>0</v>
      </c>
      <c r="I28" s="31"/>
      <c r="J28" s="35">
        <f>I28*H28</f>
        <v>0</v>
      </c>
      <c r="N28" s="24" t="s">
        <v>18</v>
      </c>
    </row>
    <row r="29" spans="1:14" x14ac:dyDescent="0.2">
      <c r="A29" s="28"/>
      <c r="B29" s="38"/>
      <c r="C29" s="37"/>
      <c r="D29" s="34"/>
      <c r="E29" s="35"/>
      <c r="F29" s="35"/>
      <c r="G29" s="29"/>
      <c r="H29" s="35"/>
      <c r="I29" s="31"/>
      <c r="J29" s="35"/>
      <c r="N29" s="24" t="s">
        <v>18</v>
      </c>
    </row>
    <row r="30" spans="1:14" ht="72" x14ac:dyDescent="0.2">
      <c r="A30" s="28">
        <v>3</v>
      </c>
      <c r="B30" s="38" t="s">
        <v>38</v>
      </c>
      <c r="C30" s="37"/>
      <c r="D30" s="34"/>
      <c r="E30" s="35"/>
      <c r="F30" s="35"/>
      <c r="G30" s="29"/>
      <c r="H30" s="35"/>
      <c r="I30" s="31"/>
      <c r="J30" s="35"/>
      <c r="N30" s="24" t="s">
        <v>18</v>
      </c>
    </row>
    <row r="31" spans="1:14" x14ac:dyDescent="0.2">
      <c r="A31" s="28"/>
      <c r="B31" s="38"/>
      <c r="C31" s="37"/>
      <c r="D31" s="34"/>
      <c r="E31" s="35"/>
      <c r="F31" s="35"/>
      <c r="G31" s="29"/>
      <c r="H31" s="35"/>
      <c r="I31" s="31"/>
      <c r="J31" s="35"/>
      <c r="N31" s="24" t="s">
        <v>18</v>
      </c>
    </row>
    <row r="32" spans="1:14" x14ac:dyDescent="0.2">
      <c r="A32" s="44" t="s">
        <v>19</v>
      </c>
      <c r="B32" s="38" t="s">
        <v>39</v>
      </c>
      <c r="C32" s="37"/>
      <c r="D32" s="34" t="s">
        <v>40</v>
      </c>
      <c r="E32" s="35">
        <v>29.1</v>
      </c>
      <c r="F32" s="35">
        <f>E32*C32</f>
        <v>0</v>
      </c>
      <c r="G32" s="29"/>
      <c r="H32" s="35">
        <f>G32*E32</f>
        <v>0</v>
      </c>
      <c r="I32" s="31"/>
      <c r="J32" s="35">
        <f>I32*H32</f>
        <v>0</v>
      </c>
      <c r="N32" s="24" t="s">
        <v>18</v>
      </c>
    </row>
    <row r="33" spans="1:14" x14ac:dyDescent="0.2">
      <c r="A33" s="28" t="s">
        <v>22</v>
      </c>
      <c r="B33" s="38" t="s">
        <v>41</v>
      </c>
      <c r="C33" s="37"/>
      <c r="D33" s="34" t="s">
        <v>40</v>
      </c>
      <c r="E33" s="35">
        <v>29.1</v>
      </c>
      <c r="F33" s="35">
        <f>E33*C33</f>
        <v>0</v>
      </c>
      <c r="G33" s="29"/>
      <c r="H33" s="35">
        <f>G33*E33</f>
        <v>0</v>
      </c>
      <c r="I33" s="31"/>
      <c r="J33" s="35">
        <f>I33*H33</f>
        <v>0</v>
      </c>
      <c r="N33" s="24" t="s">
        <v>18</v>
      </c>
    </row>
    <row r="34" spans="1:14" x14ac:dyDescent="0.2">
      <c r="A34" s="28"/>
      <c r="B34" s="38"/>
      <c r="C34" s="37"/>
      <c r="D34" s="34"/>
      <c r="E34" s="35"/>
      <c r="F34" s="35"/>
      <c r="G34" s="29"/>
      <c r="H34" s="35"/>
      <c r="I34" s="31"/>
      <c r="J34" s="35"/>
      <c r="N34" s="24" t="s">
        <v>18</v>
      </c>
    </row>
    <row r="35" spans="1:14" x14ac:dyDescent="0.2">
      <c r="A35" s="45">
        <v>4</v>
      </c>
      <c r="B35" s="40" t="s">
        <v>42</v>
      </c>
      <c r="C35" s="37"/>
      <c r="D35" s="34"/>
      <c r="E35" s="35"/>
      <c r="F35" s="35"/>
      <c r="G35" s="29"/>
      <c r="H35" s="35"/>
      <c r="I35" s="31"/>
      <c r="J35" s="35"/>
      <c r="N35" s="24" t="s">
        <v>18</v>
      </c>
    </row>
    <row r="36" spans="1:14" x14ac:dyDescent="0.2">
      <c r="A36" s="45"/>
      <c r="B36" s="40"/>
      <c r="C36" s="37"/>
      <c r="D36" s="34"/>
      <c r="E36" s="35"/>
      <c r="F36" s="35"/>
      <c r="G36" s="29"/>
      <c r="H36" s="35"/>
      <c r="I36" s="31"/>
      <c r="J36" s="35"/>
      <c r="N36" s="24" t="s">
        <v>18</v>
      </c>
    </row>
    <row r="37" spans="1:14" x14ac:dyDescent="0.2">
      <c r="A37" s="46" t="s">
        <v>19</v>
      </c>
      <c r="B37" s="38" t="s">
        <v>43</v>
      </c>
      <c r="C37" s="47"/>
      <c r="D37" s="34" t="s">
        <v>21</v>
      </c>
      <c r="E37" s="35">
        <v>0.01</v>
      </c>
      <c r="F37" s="35">
        <f>E37*C37</f>
        <v>0</v>
      </c>
      <c r="G37" s="29"/>
      <c r="H37" s="35">
        <f>G37*E37</f>
        <v>0</v>
      </c>
      <c r="I37" s="31"/>
      <c r="J37" s="35">
        <f>I37*H37</f>
        <v>0</v>
      </c>
      <c r="N37" s="24" t="s">
        <v>18</v>
      </c>
    </row>
    <row r="38" spans="1:14" ht="36" x14ac:dyDescent="0.2">
      <c r="A38" s="28" t="s">
        <v>22</v>
      </c>
      <c r="B38" s="38" t="s">
        <v>44</v>
      </c>
      <c r="C38" s="47">
        <v>700</v>
      </c>
      <c r="D38" s="34" t="s">
        <v>21</v>
      </c>
      <c r="E38" s="35">
        <v>2</v>
      </c>
      <c r="F38" s="35">
        <f>E38*C38</f>
        <v>1400</v>
      </c>
      <c r="G38" s="29">
        <v>700</v>
      </c>
      <c r="H38" s="35">
        <f>G38*E38</f>
        <v>1400</v>
      </c>
      <c r="I38" s="31">
        <v>1</v>
      </c>
      <c r="J38" s="35">
        <f>I38*F38</f>
        <v>1400</v>
      </c>
      <c r="N38" s="24" t="s">
        <v>18</v>
      </c>
    </row>
    <row r="39" spans="1:14" x14ac:dyDescent="0.2">
      <c r="A39" s="28" t="s">
        <v>24</v>
      </c>
      <c r="B39" s="39" t="s">
        <v>45</v>
      </c>
      <c r="C39" s="48">
        <v>6</v>
      </c>
      <c r="D39" s="34" t="s">
        <v>21</v>
      </c>
      <c r="E39" s="35">
        <v>16.670000000000002</v>
      </c>
      <c r="F39" s="35">
        <f>E39*C39</f>
        <v>100.02000000000001</v>
      </c>
      <c r="G39" s="29">
        <v>6</v>
      </c>
      <c r="H39" s="35">
        <f>G39*E39</f>
        <v>100.02000000000001</v>
      </c>
      <c r="I39" s="31">
        <v>1</v>
      </c>
      <c r="J39" s="35">
        <f>I39*F39</f>
        <v>100.02000000000001</v>
      </c>
      <c r="N39" s="24" t="s">
        <v>18</v>
      </c>
    </row>
    <row r="40" spans="1:14" x14ac:dyDescent="0.2">
      <c r="A40" s="28" t="s">
        <v>26</v>
      </c>
      <c r="B40" s="39" t="s">
        <v>46</v>
      </c>
      <c r="C40" s="47">
        <v>10</v>
      </c>
      <c r="D40" s="49" t="s">
        <v>47</v>
      </c>
      <c r="E40" s="35">
        <v>0.5</v>
      </c>
      <c r="F40" s="35">
        <f>E40*C40</f>
        <v>5</v>
      </c>
      <c r="G40" s="29">
        <v>10</v>
      </c>
      <c r="H40" s="35">
        <f>G40*E40</f>
        <v>5</v>
      </c>
      <c r="I40" s="31">
        <v>1</v>
      </c>
      <c r="J40" s="35">
        <f>I40*F40</f>
        <v>5</v>
      </c>
      <c r="N40" s="24" t="s">
        <v>18</v>
      </c>
    </row>
    <row r="41" spans="1:14" x14ac:dyDescent="0.2">
      <c r="A41" s="28" t="s">
        <v>28</v>
      </c>
      <c r="B41" s="39" t="s">
        <v>48</v>
      </c>
      <c r="C41" s="37"/>
      <c r="D41" s="49" t="s">
        <v>47</v>
      </c>
      <c r="E41" s="35">
        <v>15</v>
      </c>
      <c r="F41" s="35">
        <f>E41*C41</f>
        <v>0</v>
      </c>
      <c r="G41" s="29"/>
      <c r="H41" s="35">
        <f>G41*E41</f>
        <v>0</v>
      </c>
      <c r="I41" s="31"/>
      <c r="J41" s="35">
        <f>I41*H41</f>
        <v>0</v>
      </c>
      <c r="N41" s="24" t="s">
        <v>18</v>
      </c>
    </row>
    <row r="42" spans="1:14" x14ac:dyDescent="0.2">
      <c r="A42" s="28"/>
      <c r="B42" s="50"/>
      <c r="C42" s="37"/>
      <c r="D42" s="34"/>
      <c r="E42" s="35"/>
      <c r="F42" s="35"/>
      <c r="G42" s="29"/>
      <c r="H42" s="35"/>
      <c r="I42" s="31"/>
      <c r="J42" s="35"/>
      <c r="N42" s="24" t="s">
        <v>18</v>
      </c>
    </row>
    <row r="43" spans="1:14" ht="72" x14ac:dyDescent="0.2">
      <c r="A43" s="28">
        <v>5</v>
      </c>
      <c r="B43" s="38" t="s">
        <v>49</v>
      </c>
      <c r="C43" s="37"/>
      <c r="D43" s="34" t="s">
        <v>17</v>
      </c>
      <c r="E43" s="35"/>
      <c r="F43" s="35"/>
      <c r="G43" s="29"/>
      <c r="H43" s="35"/>
      <c r="I43" s="31"/>
      <c r="J43" s="35"/>
      <c r="N43" s="24" t="s">
        <v>18</v>
      </c>
    </row>
    <row r="44" spans="1:14" x14ac:dyDescent="0.2">
      <c r="A44" s="28"/>
      <c r="B44" s="38"/>
      <c r="C44" s="37"/>
      <c r="D44" s="34"/>
      <c r="E44" s="35"/>
      <c r="F44" s="35"/>
      <c r="G44" s="29"/>
      <c r="H44" s="35"/>
      <c r="I44" s="31"/>
      <c r="J44" s="35"/>
      <c r="N44" s="24" t="s">
        <v>18</v>
      </c>
    </row>
    <row r="45" spans="1:14" x14ac:dyDescent="0.2">
      <c r="A45" s="28" t="s">
        <v>19</v>
      </c>
      <c r="B45" s="38" t="s">
        <v>34</v>
      </c>
      <c r="C45" s="37"/>
      <c r="D45" s="49" t="s">
        <v>47</v>
      </c>
      <c r="E45" s="35">
        <v>32</v>
      </c>
      <c r="F45" s="35">
        <f>E45*C45</f>
        <v>0</v>
      </c>
      <c r="G45" s="29"/>
      <c r="H45" s="35">
        <f>G45*E45</f>
        <v>0</v>
      </c>
      <c r="I45" s="31"/>
      <c r="J45" s="35">
        <f>I45*H45</f>
        <v>0</v>
      </c>
      <c r="N45" s="24" t="s">
        <v>18</v>
      </c>
    </row>
    <row r="46" spans="1:14" x14ac:dyDescent="0.2">
      <c r="A46" s="28" t="s">
        <v>22</v>
      </c>
      <c r="B46" s="38" t="s">
        <v>35</v>
      </c>
      <c r="C46" s="37">
        <v>30</v>
      </c>
      <c r="D46" s="49" t="s">
        <v>47</v>
      </c>
      <c r="E46" s="35">
        <v>32</v>
      </c>
      <c r="F46" s="35">
        <f>E46*C46</f>
        <v>960</v>
      </c>
      <c r="G46" s="29">
        <v>30</v>
      </c>
      <c r="H46" s="35">
        <f>G46*E46</f>
        <v>960</v>
      </c>
      <c r="I46" s="31">
        <v>1</v>
      </c>
      <c r="J46" s="35">
        <f>I46*F46</f>
        <v>960</v>
      </c>
      <c r="N46" s="24" t="s">
        <v>18</v>
      </c>
    </row>
    <row r="47" spans="1:14" x14ac:dyDescent="0.2">
      <c r="A47" s="28" t="s">
        <v>24</v>
      </c>
      <c r="B47" s="38" t="s">
        <v>50</v>
      </c>
      <c r="C47" s="37"/>
      <c r="D47" s="49" t="s">
        <v>47</v>
      </c>
      <c r="E47" s="35">
        <v>36</v>
      </c>
      <c r="F47" s="35">
        <f>E47*C47</f>
        <v>0</v>
      </c>
      <c r="G47" s="29"/>
      <c r="H47" s="35">
        <f>G47*E47</f>
        <v>0</v>
      </c>
      <c r="I47" s="31"/>
      <c r="J47" s="35">
        <f>I47*H47</f>
        <v>0</v>
      </c>
      <c r="N47" s="24" t="s">
        <v>18</v>
      </c>
    </row>
    <row r="48" spans="1:14" x14ac:dyDescent="0.2">
      <c r="A48" s="28"/>
      <c r="B48" s="50"/>
      <c r="C48" s="37"/>
      <c r="D48" s="34"/>
      <c r="E48" s="35"/>
      <c r="F48" s="35"/>
      <c r="G48" s="29"/>
      <c r="H48" s="35"/>
      <c r="I48" s="31"/>
      <c r="J48" s="35"/>
      <c r="N48" s="24" t="s">
        <v>18</v>
      </c>
    </row>
    <row r="49" spans="1:14" ht="72" x14ac:dyDescent="0.25">
      <c r="A49" s="28" t="s">
        <v>51</v>
      </c>
      <c r="B49" s="38" t="s">
        <v>52</v>
      </c>
      <c r="C49" s="41">
        <v>1</v>
      </c>
      <c r="D49" s="42" t="s">
        <v>30</v>
      </c>
      <c r="E49" s="43">
        <v>2388</v>
      </c>
      <c r="F49" s="35">
        <f>E49*C49</f>
        <v>2388</v>
      </c>
      <c r="G49" s="29"/>
      <c r="H49" s="35">
        <f>G49*E49</f>
        <v>0</v>
      </c>
      <c r="I49" s="31"/>
      <c r="J49" s="35">
        <f>I49*H49</f>
        <v>0</v>
      </c>
      <c r="N49" s="24" t="s">
        <v>18</v>
      </c>
    </row>
    <row r="50" spans="1:14" x14ac:dyDescent="0.25">
      <c r="A50" s="28"/>
      <c r="B50" s="38"/>
      <c r="C50" s="41"/>
      <c r="D50" s="51"/>
      <c r="E50" s="43"/>
      <c r="F50" s="35"/>
      <c r="G50" s="29"/>
      <c r="H50" s="35"/>
      <c r="I50" s="31"/>
      <c r="J50" s="35"/>
      <c r="N50" s="24" t="s">
        <v>18</v>
      </c>
    </row>
    <row r="51" spans="1:14" x14ac:dyDescent="0.25">
      <c r="A51" s="28" t="s">
        <v>22</v>
      </c>
      <c r="B51" s="38" t="s">
        <v>53</v>
      </c>
      <c r="C51" s="41"/>
      <c r="D51" s="42" t="s">
        <v>54</v>
      </c>
      <c r="E51" s="43">
        <v>191</v>
      </c>
      <c r="F51" s="35">
        <f>E51*C51</f>
        <v>0</v>
      </c>
      <c r="G51" s="29"/>
      <c r="H51" s="35">
        <f>G51*E51</f>
        <v>0</v>
      </c>
      <c r="I51" s="31"/>
      <c r="J51" s="35">
        <f>I51*H51</f>
        <v>0</v>
      </c>
      <c r="N51" s="24" t="s">
        <v>18</v>
      </c>
    </row>
    <row r="52" spans="1:14" x14ac:dyDescent="0.2">
      <c r="A52" s="28"/>
      <c r="B52" s="38"/>
      <c r="C52" s="37"/>
      <c r="D52" s="34"/>
      <c r="E52" s="35"/>
      <c r="F52" s="35"/>
      <c r="G52" s="29"/>
      <c r="H52" s="35"/>
      <c r="I52" s="31"/>
      <c r="J52" s="35"/>
      <c r="N52" s="24" t="s">
        <v>18</v>
      </c>
    </row>
    <row r="53" spans="1:14" ht="36" x14ac:dyDescent="0.2">
      <c r="A53" s="28">
        <v>7</v>
      </c>
      <c r="B53" s="38" t="s">
        <v>55</v>
      </c>
      <c r="C53" s="33">
        <v>10</v>
      </c>
      <c r="D53" s="49" t="s">
        <v>47</v>
      </c>
      <c r="E53" s="35">
        <v>9</v>
      </c>
      <c r="F53" s="35">
        <f>E53*C53</f>
        <v>90</v>
      </c>
      <c r="G53" s="29">
        <v>10</v>
      </c>
      <c r="H53" s="35">
        <f>G53*E53</f>
        <v>90</v>
      </c>
      <c r="I53" s="31">
        <v>1</v>
      </c>
      <c r="J53" s="35">
        <f>I53*F53</f>
        <v>90</v>
      </c>
      <c r="N53" s="24" t="s">
        <v>18</v>
      </c>
    </row>
    <row r="54" spans="1:14" x14ac:dyDescent="0.2">
      <c r="A54" s="28"/>
      <c r="B54" s="38"/>
      <c r="C54" s="37"/>
      <c r="D54" s="34"/>
      <c r="E54" s="35"/>
      <c r="F54" s="35"/>
      <c r="G54" s="29"/>
      <c r="H54" s="35"/>
      <c r="I54" s="31"/>
      <c r="J54" s="35"/>
      <c r="N54" s="24" t="s">
        <v>18</v>
      </c>
    </row>
    <row r="55" spans="1:14" ht="72" x14ac:dyDescent="0.25">
      <c r="A55" s="28">
        <v>8</v>
      </c>
      <c r="B55" s="38" t="s">
        <v>56</v>
      </c>
      <c r="C55" s="41">
        <v>1</v>
      </c>
      <c r="D55" s="42" t="s">
        <v>30</v>
      </c>
      <c r="E55" s="43">
        <v>400</v>
      </c>
      <c r="F55" s="35">
        <f>E55*C55</f>
        <v>400</v>
      </c>
      <c r="G55" s="29"/>
      <c r="H55" s="35">
        <f>G55*E55</f>
        <v>0</v>
      </c>
      <c r="I55" s="31"/>
      <c r="J55" s="35">
        <f>I55*H55</f>
        <v>0</v>
      </c>
      <c r="N55" s="24" t="s">
        <v>18</v>
      </c>
    </row>
    <row r="56" spans="1:14" ht="18.75" thickBot="1" x14ac:dyDescent="0.25">
      <c r="A56" s="52"/>
      <c r="B56" s="53"/>
      <c r="C56" s="54"/>
      <c r="D56" s="52"/>
      <c r="E56" s="55"/>
      <c r="F56" s="56"/>
      <c r="G56" s="55"/>
      <c r="H56" s="55"/>
      <c r="I56" s="57"/>
      <c r="J56" s="55"/>
      <c r="N56" s="24" t="s">
        <v>18</v>
      </c>
    </row>
    <row r="57" spans="1:14" ht="18.75" thickBot="1" x14ac:dyDescent="0.3">
      <c r="A57" s="58"/>
      <c r="B57" s="59"/>
      <c r="C57" s="59"/>
      <c r="D57" s="59"/>
      <c r="E57" s="60" t="s">
        <v>57</v>
      </c>
      <c r="F57" s="61">
        <f>SUM(F11:F56)</f>
        <v>15573.019999999999</v>
      </c>
      <c r="H57" s="62">
        <f>SUM(H11:H56)</f>
        <v>12785.019999999999</v>
      </c>
      <c r="J57" s="62">
        <f>SUM(J11:J56)</f>
        <v>12785.019999999999</v>
      </c>
    </row>
    <row r="58" spans="1:14" ht="18.75" thickBot="1" x14ac:dyDescent="0.3">
      <c r="A58" s="58"/>
      <c r="B58" s="59"/>
      <c r="C58" s="59"/>
      <c r="D58" s="59"/>
    </row>
    <row r="59" spans="1:14" ht="22.5" customHeight="1" thickBot="1" x14ac:dyDescent="0.3">
      <c r="A59" s="522" t="s">
        <v>58</v>
      </c>
      <c r="B59" s="523"/>
      <c r="C59" s="523"/>
      <c r="D59" s="523"/>
      <c r="E59" s="523"/>
      <c r="F59" s="524"/>
    </row>
    <row r="60" spans="1:14" ht="18.75" thickBot="1" x14ac:dyDescent="0.3">
      <c r="A60" s="63" t="s">
        <v>5</v>
      </c>
      <c r="B60" s="64" t="s">
        <v>6</v>
      </c>
      <c r="C60" s="65" t="s">
        <v>7</v>
      </c>
      <c r="D60" s="66" t="s">
        <v>8</v>
      </c>
      <c r="E60" s="12" t="s">
        <v>9</v>
      </c>
      <c r="F60" s="13" t="s">
        <v>10</v>
      </c>
      <c r="G60" s="67" t="s">
        <v>11</v>
      </c>
      <c r="H60" s="15" t="s">
        <v>12</v>
      </c>
      <c r="I60" s="68" t="s">
        <v>13</v>
      </c>
      <c r="J60" s="15" t="s">
        <v>14</v>
      </c>
    </row>
    <row r="61" spans="1:14" ht="18.75" thickBot="1" x14ac:dyDescent="0.3">
      <c r="A61" s="69"/>
      <c r="B61" s="70"/>
      <c r="C61" s="71"/>
      <c r="D61" s="72"/>
      <c r="E61" s="73"/>
      <c r="F61" s="74"/>
      <c r="G61" s="21"/>
      <c r="H61" s="75"/>
      <c r="I61" s="23"/>
      <c r="J61" s="75"/>
    </row>
    <row r="62" spans="1:14" ht="18.75" thickBot="1" x14ac:dyDescent="0.3">
      <c r="A62" s="76"/>
      <c r="B62" s="77" t="s">
        <v>59</v>
      </c>
      <c r="C62" s="78"/>
      <c r="D62" s="79"/>
      <c r="E62" s="80"/>
      <c r="F62" s="81"/>
      <c r="G62" s="29"/>
      <c r="H62" s="75"/>
      <c r="I62" s="31"/>
      <c r="J62" s="75"/>
    </row>
    <row r="63" spans="1:14" x14ac:dyDescent="0.25">
      <c r="A63" s="82">
        <v>9</v>
      </c>
      <c r="B63" s="83" t="s">
        <v>60</v>
      </c>
      <c r="C63" s="78"/>
      <c r="D63" s="79"/>
      <c r="E63" s="80"/>
      <c r="F63" s="81"/>
      <c r="G63" s="29"/>
      <c r="H63" s="75"/>
      <c r="I63" s="31"/>
      <c r="J63" s="75"/>
    </row>
    <row r="64" spans="1:14" x14ac:dyDescent="0.25">
      <c r="A64" s="82"/>
      <c r="B64" s="84"/>
      <c r="C64" s="78"/>
      <c r="D64" s="79"/>
      <c r="E64" s="80"/>
      <c r="F64" s="81"/>
      <c r="G64" s="29"/>
      <c r="H64" s="75"/>
      <c r="I64" s="31"/>
      <c r="J64" s="75"/>
    </row>
    <row r="65" spans="1:14" ht="72" x14ac:dyDescent="0.25">
      <c r="A65" s="85" t="s">
        <v>19</v>
      </c>
      <c r="B65" s="86" t="s">
        <v>61</v>
      </c>
      <c r="C65" s="41"/>
      <c r="D65" s="42" t="s">
        <v>47</v>
      </c>
      <c r="E65" s="43">
        <v>19</v>
      </c>
      <c r="F65" s="43">
        <f t="shared" ref="F65:F81" si="0">E65*C65</f>
        <v>0</v>
      </c>
      <c r="G65" s="29"/>
      <c r="H65" s="75">
        <f>G65*E65</f>
        <v>0</v>
      </c>
      <c r="I65" s="31"/>
      <c r="J65" s="75">
        <f>I65*H65</f>
        <v>0</v>
      </c>
      <c r="N65" s="5" t="s">
        <v>62</v>
      </c>
    </row>
    <row r="66" spans="1:14" x14ac:dyDescent="0.25">
      <c r="A66" s="85"/>
      <c r="B66" s="86"/>
      <c r="C66" s="41"/>
      <c r="D66" s="42"/>
      <c r="E66" s="87"/>
      <c r="F66" s="43"/>
      <c r="G66" s="29"/>
      <c r="H66" s="75"/>
      <c r="I66" s="31"/>
      <c r="J66" s="75"/>
    </row>
    <row r="67" spans="1:14" ht="72" x14ac:dyDescent="0.25">
      <c r="A67" s="88" t="s">
        <v>22</v>
      </c>
      <c r="B67" s="86" t="s">
        <v>63</v>
      </c>
      <c r="C67" s="41"/>
      <c r="D67" s="42" t="s">
        <v>47</v>
      </c>
      <c r="E67" s="43">
        <v>23.75</v>
      </c>
      <c r="F67" s="43">
        <f t="shared" si="0"/>
        <v>0</v>
      </c>
      <c r="G67" s="29"/>
      <c r="H67" s="75">
        <f>G67*E67</f>
        <v>0</v>
      </c>
      <c r="I67" s="31"/>
      <c r="J67" s="75">
        <f>I67*H67</f>
        <v>0</v>
      </c>
      <c r="N67" s="5" t="s">
        <v>62</v>
      </c>
    </row>
    <row r="68" spans="1:14" x14ac:dyDescent="0.25">
      <c r="A68" s="88"/>
      <c r="B68" s="86"/>
      <c r="C68" s="41"/>
      <c r="D68" s="42"/>
      <c r="E68" s="87"/>
      <c r="F68" s="43"/>
      <c r="G68" s="29"/>
      <c r="H68" s="75"/>
      <c r="I68" s="31"/>
      <c r="J68" s="75"/>
    </row>
    <row r="69" spans="1:14" x14ac:dyDescent="0.25">
      <c r="A69" s="88" t="s">
        <v>24</v>
      </c>
      <c r="B69" s="86" t="s">
        <v>64</v>
      </c>
      <c r="C69" s="41"/>
      <c r="D69" s="42" t="s">
        <v>47</v>
      </c>
      <c r="E69" s="43">
        <v>23.75</v>
      </c>
      <c r="F69" s="43">
        <f t="shared" si="0"/>
        <v>0</v>
      </c>
      <c r="G69" s="29"/>
      <c r="H69" s="75">
        <f>G69*E69</f>
        <v>0</v>
      </c>
      <c r="I69" s="31"/>
      <c r="J69" s="75">
        <f>I69*H69</f>
        <v>0</v>
      </c>
      <c r="N69" s="5" t="s">
        <v>62</v>
      </c>
    </row>
    <row r="70" spans="1:14" x14ac:dyDescent="0.25">
      <c r="A70" s="85"/>
      <c r="B70" s="86"/>
      <c r="C70" s="41"/>
      <c r="D70" s="42"/>
      <c r="E70" s="35"/>
      <c r="F70" s="43"/>
      <c r="G70" s="29"/>
      <c r="H70" s="75"/>
      <c r="I70" s="31"/>
      <c r="J70" s="75"/>
    </row>
    <row r="71" spans="1:14" x14ac:dyDescent="0.25">
      <c r="A71" s="82">
        <v>10</v>
      </c>
      <c r="B71" s="89" t="s">
        <v>65</v>
      </c>
      <c r="C71" s="41"/>
      <c r="D71" s="42"/>
      <c r="E71" s="35"/>
      <c r="F71" s="43">
        <f t="shared" si="0"/>
        <v>0</v>
      </c>
      <c r="G71" s="29"/>
      <c r="H71" s="75">
        <f>G71*E71</f>
        <v>0</v>
      </c>
      <c r="I71" s="31"/>
      <c r="J71" s="75">
        <f>I71*H71</f>
        <v>0</v>
      </c>
    </row>
    <row r="72" spans="1:14" x14ac:dyDescent="0.25">
      <c r="A72" s="82"/>
      <c r="B72" s="89"/>
      <c r="C72" s="41"/>
      <c r="D72" s="42"/>
      <c r="E72" s="35"/>
      <c r="F72" s="43"/>
      <c r="G72" s="29"/>
      <c r="H72" s="75"/>
      <c r="I72" s="31"/>
      <c r="J72" s="75"/>
    </row>
    <row r="73" spans="1:14" ht="72" x14ac:dyDescent="0.25">
      <c r="A73" s="85" t="s">
        <v>19</v>
      </c>
      <c r="B73" s="90" t="s">
        <v>66</v>
      </c>
      <c r="C73" s="41"/>
      <c r="D73" s="42" t="s">
        <v>47</v>
      </c>
      <c r="E73" s="43">
        <v>8.5499999999999989</v>
      </c>
      <c r="F73" s="43">
        <f t="shared" si="0"/>
        <v>0</v>
      </c>
      <c r="G73" s="29"/>
      <c r="H73" s="75">
        <f>G73*E73</f>
        <v>0</v>
      </c>
      <c r="I73" s="31"/>
      <c r="J73" s="75">
        <f>I73*H73</f>
        <v>0</v>
      </c>
      <c r="N73" s="5" t="s">
        <v>62</v>
      </c>
    </row>
    <row r="74" spans="1:14" ht="4.5" customHeight="1" x14ac:dyDescent="0.25">
      <c r="A74" s="85"/>
      <c r="B74" s="90"/>
      <c r="C74" s="41"/>
      <c r="D74" s="42"/>
      <c r="E74" s="43"/>
      <c r="F74" s="43"/>
      <c r="G74" s="29"/>
      <c r="H74" s="75"/>
      <c r="I74" s="31"/>
      <c r="J74" s="75"/>
    </row>
    <row r="75" spans="1:14" ht="72" x14ac:dyDescent="0.25">
      <c r="A75" s="88" t="s">
        <v>22</v>
      </c>
      <c r="B75" s="90" t="s">
        <v>67</v>
      </c>
      <c r="C75" s="41">
        <v>40</v>
      </c>
      <c r="D75" s="42" t="s">
        <v>47</v>
      </c>
      <c r="E75" s="43">
        <v>9.5</v>
      </c>
      <c r="F75" s="43">
        <f t="shared" si="0"/>
        <v>380</v>
      </c>
      <c r="G75" s="29"/>
      <c r="H75" s="75">
        <f>G75*E75</f>
        <v>0</v>
      </c>
      <c r="I75" s="31"/>
      <c r="J75" s="75">
        <f>I75*H75</f>
        <v>0</v>
      </c>
      <c r="N75" s="5" t="s">
        <v>62</v>
      </c>
    </row>
    <row r="76" spans="1:14" x14ac:dyDescent="0.25">
      <c r="A76" s="88"/>
      <c r="B76" s="90"/>
      <c r="C76" s="41"/>
      <c r="D76" s="42"/>
      <c r="E76" s="43"/>
      <c r="F76" s="43"/>
      <c r="G76" s="29"/>
      <c r="H76" s="75"/>
      <c r="I76" s="31"/>
      <c r="J76" s="75"/>
    </row>
    <row r="77" spans="1:14" x14ac:dyDescent="0.25">
      <c r="A77" s="88" t="s">
        <v>24</v>
      </c>
      <c r="B77" s="86" t="s">
        <v>64</v>
      </c>
      <c r="C77" s="41"/>
      <c r="D77" s="42" t="s">
        <v>47</v>
      </c>
      <c r="E77" s="43">
        <v>11.875</v>
      </c>
      <c r="F77" s="43">
        <f t="shared" si="0"/>
        <v>0</v>
      </c>
      <c r="G77" s="29"/>
      <c r="H77" s="75">
        <f>G77*E77</f>
        <v>0</v>
      </c>
      <c r="I77" s="31"/>
      <c r="J77" s="75">
        <f>I77*H77</f>
        <v>0</v>
      </c>
      <c r="N77" s="5" t="s">
        <v>62</v>
      </c>
    </row>
    <row r="78" spans="1:14" x14ac:dyDescent="0.25">
      <c r="A78" s="91"/>
      <c r="B78" s="92"/>
      <c r="C78" s="41"/>
      <c r="D78" s="42"/>
      <c r="E78" s="43"/>
      <c r="F78" s="43"/>
      <c r="G78" s="29"/>
      <c r="H78" s="75"/>
      <c r="I78" s="31"/>
      <c r="J78" s="75"/>
    </row>
    <row r="79" spans="1:14" ht="72" x14ac:dyDescent="0.25">
      <c r="A79" s="85" t="s">
        <v>26</v>
      </c>
      <c r="B79" s="90" t="s">
        <v>68</v>
      </c>
      <c r="C79" s="41">
        <v>60</v>
      </c>
      <c r="D79" s="42" t="s">
        <v>47</v>
      </c>
      <c r="E79" s="43">
        <v>8.5499999999999989</v>
      </c>
      <c r="F79" s="43">
        <f t="shared" si="0"/>
        <v>512.99999999999989</v>
      </c>
      <c r="G79" s="29"/>
      <c r="H79" s="75">
        <f>G79*E79</f>
        <v>0</v>
      </c>
      <c r="I79" s="31"/>
      <c r="J79" s="75">
        <f>I79*H79</f>
        <v>0</v>
      </c>
      <c r="N79" s="5" t="s">
        <v>62</v>
      </c>
    </row>
    <row r="80" spans="1:14" x14ac:dyDescent="0.25">
      <c r="A80" s="85"/>
      <c r="B80" s="90"/>
      <c r="C80" s="41"/>
      <c r="D80" s="42"/>
      <c r="E80" s="43"/>
      <c r="F80" s="43"/>
      <c r="G80" s="29"/>
      <c r="H80" s="75"/>
      <c r="I80" s="31"/>
      <c r="J80" s="75"/>
    </row>
    <row r="81" spans="1:14" x14ac:dyDescent="0.25">
      <c r="A81" s="88" t="s">
        <v>28</v>
      </c>
      <c r="B81" s="86" t="s">
        <v>64</v>
      </c>
      <c r="C81" s="41"/>
      <c r="D81" s="42" t="s">
        <v>47</v>
      </c>
      <c r="E81" s="43">
        <v>24.224999999999998</v>
      </c>
      <c r="F81" s="43">
        <f t="shared" si="0"/>
        <v>0</v>
      </c>
      <c r="G81" s="29"/>
      <c r="H81" s="75">
        <f>G81*E81</f>
        <v>0</v>
      </c>
      <c r="I81" s="31"/>
      <c r="J81" s="75">
        <f>I81*H81</f>
        <v>0</v>
      </c>
      <c r="N81" s="5" t="s">
        <v>62</v>
      </c>
    </row>
    <row r="82" spans="1:14" x14ac:dyDescent="0.25">
      <c r="A82" s="85"/>
      <c r="B82" s="93"/>
      <c r="C82" s="94"/>
      <c r="D82" s="79"/>
      <c r="E82" s="95"/>
      <c r="F82" s="96"/>
      <c r="G82" s="29"/>
      <c r="H82" s="75"/>
      <c r="I82" s="31"/>
      <c r="J82" s="75"/>
    </row>
    <row r="83" spans="1:14" ht="36.75" thickBot="1" x14ac:dyDescent="0.3">
      <c r="A83" s="97"/>
      <c r="B83" s="98" t="s">
        <v>69</v>
      </c>
      <c r="C83" s="99"/>
      <c r="D83" s="100"/>
      <c r="E83" s="101"/>
      <c r="F83" s="102"/>
      <c r="G83" s="55"/>
      <c r="H83" s="103"/>
      <c r="I83" s="57"/>
      <c r="J83" s="103"/>
    </row>
    <row r="84" spans="1:14" ht="18.75" thickBot="1" x14ac:dyDescent="0.3">
      <c r="A84" s="85"/>
      <c r="B84" s="104"/>
      <c r="C84" s="34"/>
      <c r="D84" s="105"/>
      <c r="E84" s="60" t="s">
        <v>57</v>
      </c>
      <c r="F84" s="106">
        <f>SUM(F61:F83)</f>
        <v>892.99999999999989</v>
      </c>
      <c r="H84" s="107">
        <f>SUM(H61:H83)</f>
        <v>0</v>
      </c>
      <c r="J84" s="107">
        <f>SUM(J61:J83)</f>
        <v>0</v>
      </c>
    </row>
    <row r="85" spans="1:14" ht="18.75" thickBot="1" x14ac:dyDescent="0.3">
      <c r="A85" s="85"/>
      <c r="B85" s="104"/>
      <c r="C85" s="34"/>
      <c r="D85" s="105"/>
      <c r="E85" s="49"/>
      <c r="F85" s="81"/>
    </row>
    <row r="86" spans="1:14" ht="22.5" customHeight="1" thickBot="1" x14ac:dyDescent="0.3">
      <c r="A86" s="525" t="s">
        <v>70</v>
      </c>
      <c r="B86" s="526"/>
      <c r="C86" s="526"/>
      <c r="D86" s="526"/>
      <c r="E86" s="526"/>
      <c r="F86" s="527"/>
    </row>
    <row r="87" spans="1:14" ht="18.75" thickBot="1" x14ac:dyDescent="0.3">
      <c r="A87" s="108" t="s">
        <v>5</v>
      </c>
      <c r="B87" s="109" t="s">
        <v>6</v>
      </c>
      <c r="C87" s="110" t="s">
        <v>7</v>
      </c>
      <c r="D87" s="111" t="s">
        <v>8</v>
      </c>
      <c r="E87" s="12" t="s">
        <v>9</v>
      </c>
      <c r="F87" s="13" t="s">
        <v>10</v>
      </c>
      <c r="G87" s="14" t="s">
        <v>11</v>
      </c>
      <c r="H87" s="112" t="s">
        <v>12</v>
      </c>
      <c r="I87" s="16" t="s">
        <v>13</v>
      </c>
      <c r="J87" s="113" t="s">
        <v>14</v>
      </c>
    </row>
    <row r="88" spans="1:14" x14ac:dyDescent="0.25">
      <c r="A88" s="114"/>
      <c r="B88" s="115"/>
      <c r="C88" s="116"/>
      <c r="D88" s="116"/>
      <c r="E88" s="116"/>
      <c r="F88" s="117"/>
      <c r="G88" s="29"/>
      <c r="I88" s="31"/>
    </row>
    <row r="89" spans="1:14" ht="108" x14ac:dyDescent="0.25">
      <c r="A89" s="118" t="s">
        <v>71</v>
      </c>
      <c r="B89" s="119" t="s">
        <v>72</v>
      </c>
      <c r="C89" s="120"/>
      <c r="D89" s="121" t="s">
        <v>73</v>
      </c>
      <c r="E89" s="122">
        <v>928</v>
      </c>
      <c r="F89" s="123">
        <f>$C89*E89</f>
        <v>0</v>
      </c>
      <c r="G89" s="29"/>
      <c r="H89" s="3">
        <f>G89*E89</f>
        <v>0</v>
      </c>
      <c r="I89" s="31"/>
      <c r="J89" s="3">
        <f>I89*H89</f>
        <v>0</v>
      </c>
      <c r="N89" s="5" t="s">
        <v>74</v>
      </c>
    </row>
    <row r="90" spans="1:14" x14ac:dyDescent="0.25">
      <c r="A90" s="118"/>
      <c r="B90" s="124"/>
      <c r="C90" s="120"/>
      <c r="D90" s="121"/>
      <c r="E90" s="125"/>
      <c r="F90" s="126"/>
      <c r="G90" s="29"/>
      <c r="I90" s="31"/>
      <c r="N90" s="5" t="s">
        <v>74</v>
      </c>
    </row>
    <row r="91" spans="1:14" ht="72" x14ac:dyDescent="0.25">
      <c r="A91" s="118" t="s">
        <v>75</v>
      </c>
      <c r="B91" s="119" t="s">
        <v>76</v>
      </c>
      <c r="C91" s="120"/>
      <c r="D91" s="121" t="s">
        <v>47</v>
      </c>
      <c r="E91" s="127">
        <v>0.55000000000000004</v>
      </c>
      <c r="F91" s="123">
        <f>$C91*E91</f>
        <v>0</v>
      </c>
      <c r="G91" s="29"/>
      <c r="H91" s="3">
        <f>G91*E91</f>
        <v>0</v>
      </c>
      <c r="I91" s="31"/>
      <c r="J91" s="3">
        <f>I91*H91</f>
        <v>0</v>
      </c>
      <c r="N91" s="5" t="s">
        <v>74</v>
      </c>
    </row>
    <row r="92" spans="1:14" x14ac:dyDescent="0.25">
      <c r="A92" s="118"/>
      <c r="B92" s="119"/>
      <c r="C92" s="128"/>
      <c r="D92" s="129"/>
      <c r="E92" s="125"/>
      <c r="F92" s="126"/>
      <c r="G92" s="29"/>
      <c r="I92" s="31"/>
      <c r="N92" s="5" t="s">
        <v>74</v>
      </c>
    </row>
    <row r="93" spans="1:14" ht="90" x14ac:dyDescent="0.25">
      <c r="A93" s="118" t="s">
        <v>77</v>
      </c>
      <c r="B93" s="119" t="s">
        <v>78</v>
      </c>
      <c r="C93" s="120"/>
      <c r="D93" s="121" t="s">
        <v>79</v>
      </c>
      <c r="E93" s="130">
        <v>133.25</v>
      </c>
      <c r="F93" s="123">
        <f>$C93*E93</f>
        <v>0</v>
      </c>
      <c r="G93" s="29"/>
      <c r="H93" s="3">
        <f>G93*E93</f>
        <v>0</v>
      </c>
      <c r="I93" s="31"/>
      <c r="J93" s="3">
        <f>I93*H93</f>
        <v>0</v>
      </c>
      <c r="N93" s="5" t="s">
        <v>74</v>
      </c>
    </row>
    <row r="94" spans="1:14" x14ac:dyDescent="0.25">
      <c r="A94" s="118"/>
      <c r="B94" s="119"/>
      <c r="C94" s="128"/>
      <c r="D94" s="129"/>
      <c r="E94" s="130"/>
      <c r="F94" s="126"/>
      <c r="G94" s="29"/>
      <c r="I94" s="31"/>
      <c r="N94" s="5" t="s">
        <v>74</v>
      </c>
    </row>
    <row r="95" spans="1:14" ht="72" x14ac:dyDescent="0.25">
      <c r="A95" s="118" t="s">
        <v>80</v>
      </c>
      <c r="B95" s="119" t="s">
        <v>81</v>
      </c>
      <c r="C95" s="120"/>
      <c r="D95" s="121" t="s">
        <v>79</v>
      </c>
      <c r="E95" s="130">
        <v>133.25</v>
      </c>
      <c r="F95" s="123">
        <f>$C95*E95</f>
        <v>0</v>
      </c>
      <c r="G95" s="29"/>
      <c r="H95" s="3">
        <f>G95*E95</f>
        <v>0</v>
      </c>
      <c r="I95" s="31"/>
      <c r="J95" s="3">
        <f>I95*H95</f>
        <v>0</v>
      </c>
      <c r="N95" s="5" t="s">
        <v>74</v>
      </c>
    </row>
    <row r="96" spans="1:14" x14ac:dyDescent="0.25">
      <c r="A96" s="118"/>
      <c r="B96" s="119"/>
      <c r="C96" s="128"/>
      <c r="D96" s="129"/>
      <c r="E96" s="131"/>
      <c r="F96" s="126"/>
      <c r="G96" s="29"/>
      <c r="I96" s="31"/>
      <c r="N96" s="5" t="s">
        <v>74</v>
      </c>
    </row>
    <row r="97" spans="1:14" ht="108" x14ac:dyDescent="0.25">
      <c r="A97" s="118" t="s">
        <v>82</v>
      </c>
      <c r="B97" s="119" t="s">
        <v>83</v>
      </c>
      <c r="C97" s="120"/>
      <c r="D97" s="121" t="s">
        <v>79</v>
      </c>
      <c r="E97" s="130">
        <v>160.5</v>
      </c>
      <c r="F97" s="123">
        <f>$C97*E97</f>
        <v>0</v>
      </c>
      <c r="G97" s="29"/>
      <c r="H97" s="3">
        <f>G97*E97</f>
        <v>0</v>
      </c>
      <c r="I97" s="31"/>
      <c r="J97" s="3">
        <f>I97*H97</f>
        <v>0</v>
      </c>
      <c r="N97" s="5" t="s">
        <v>74</v>
      </c>
    </row>
    <row r="98" spans="1:14" x14ac:dyDescent="0.25">
      <c r="A98" s="118"/>
      <c r="B98" s="119"/>
      <c r="C98" s="128"/>
      <c r="D98" s="129"/>
      <c r="E98" s="131"/>
      <c r="F98" s="126"/>
      <c r="G98" s="29"/>
      <c r="I98" s="31"/>
      <c r="N98" s="5" t="s">
        <v>74</v>
      </c>
    </row>
    <row r="99" spans="1:14" ht="72" x14ac:dyDescent="0.25">
      <c r="A99" s="118" t="s">
        <v>84</v>
      </c>
      <c r="B99" s="119" t="s">
        <v>85</v>
      </c>
      <c r="C99" s="132"/>
      <c r="D99" s="133" t="s">
        <v>79</v>
      </c>
      <c r="E99" s="134">
        <v>275</v>
      </c>
      <c r="F99" s="123">
        <f>$C99*E99</f>
        <v>0</v>
      </c>
      <c r="G99" s="29"/>
      <c r="H99" s="3">
        <f>G99*E99</f>
        <v>0</v>
      </c>
      <c r="I99" s="31"/>
      <c r="J99" s="3">
        <f>I99*H99</f>
        <v>0</v>
      </c>
      <c r="N99" s="5" t="s">
        <v>74</v>
      </c>
    </row>
    <row r="100" spans="1:14" x14ac:dyDescent="0.25">
      <c r="A100" s="118"/>
      <c r="B100" s="135"/>
      <c r="C100" s="80"/>
      <c r="D100" s="118"/>
      <c r="E100" s="136"/>
      <c r="F100" s="137"/>
      <c r="G100" s="29"/>
      <c r="I100" s="31"/>
      <c r="N100" s="5" t="s">
        <v>74</v>
      </c>
    </row>
    <row r="101" spans="1:14" ht="54" x14ac:dyDescent="0.25">
      <c r="A101" s="118" t="s">
        <v>86</v>
      </c>
      <c r="B101" s="119" t="s">
        <v>87</v>
      </c>
      <c r="C101" s="132"/>
      <c r="D101" s="133" t="s">
        <v>79</v>
      </c>
      <c r="E101" s="131">
        <v>5.43</v>
      </c>
      <c r="F101" s="137">
        <f>$C101*E101</f>
        <v>0</v>
      </c>
      <c r="G101" s="29"/>
      <c r="H101" s="3">
        <f>G101*E101</f>
        <v>0</v>
      </c>
      <c r="I101" s="31"/>
      <c r="J101" s="3">
        <f>I101*H101</f>
        <v>0</v>
      </c>
      <c r="N101" s="5" t="s">
        <v>74</v>
      </c>
    </row>
    <row r="102" spans="1:14" x14ac:dyDescent="0.25">
      <c r="A102" s="118"/>
      <c r="B102" s="119"/>
      <c r="C102" s="133"/>
      <c r="D102" s="133"/>
      <c r="E102" s="130"/>
      <c r="F102" s="123"/>
      <c r="G102" s="29"/>
      <c r="I102" s="31"/>
      <c r="N102" s="5" t="s">
        <v>74</v>
      </c>
    </row>
    <row r="103" spans="1:14" ht="36.75" thickBot="1" x14ac:dyDescent="0.3">
      <c r="A103" s="138" t="s">
        <v>88</v>
      </c>
      <c r="B103" s="139" t="s">
        <v>89</v>
      </c>
      <c r="C103" s="138"/>
      <c r="D103" s="138" t="s">
        <v>79</v>
      </c>
      <c r="E103" s="140">
        <v>29</v>
      </c>
      <c r="F103" s="141">
        <f>$C103*E103</f>
        <v>0</v>
      </c>
      <c r="G103" s="55"/>
      <c r="H103" s="3">
        <f>G103*E103</f>
        <v>0</v>
      </c>
      <c r="I103" s="57"/>
      <c r="J103" s="3">
        <f>I103*H103</f>
        <v>0</v>
      </c>
      <c r="N103" s="5" t="s">
        <v>74</v>
      </c>
    </row>
    <row r="104" spans="1:14" ht="18.75" thickBot="1" x14ac:dyDescent="0.3">
      <c r="A104" s="121"/>
      <c r="B104" s="142"/>
      <c r="C104" s="121"/>
      <c r="D104" s="121"/>
      <c r="E104" s="60" t="s">
        <v>57</v>
      </c>
      <c r="F104" s="143">
        <f>SUM(F88:F103)</f>
        <v>0</v>
      </c>
      <c r="H104" s="144">
        <f>SUM(H88:H103)</f>
        <v>0</v>
      </c>
      <c r="J104" s="144">
        <f>SUM(J88:J103)</f>
        <v>0</v>
      </c>
    </row>
    <row r="105" spans="1:14" ht="18.75" thickBot="1" x14ac:dyDescent="0.3">
      <c r="A105" s="121"/>
      <c r="B105" s="142"/>
      <c r="C105" s="121"/>
      <c r="D105" s="121"/>
      <c r="E105" s="145"/>
      <c r="F105" s="146"/>
    </row>
    <row r="106" spans="1:14" ht="18.75" thickBot="1" x14ac:dyDescent="0.3">
      <c r="A106" s="528" t="s">
        <v>90</v>
      </c>
      <c r="B106" s="529"/>
      <c r="C106" s="529"/>
      <c r="D106" s="529"/>
      <c r="E106" s="529"/>
      <c r="F106" s="530"/>
    </row>
    <row r="107" spans="1:14" ht="18.75" thickBot="1" x14ac:dyDescent="0.3">
      <c r="A107" s="147" t="s">
        <v>5</v>
      </c>
      <c r="B107" s="148" t="s">
        <v>6</v>
      </c>
      <c r="C107" s="149" t="s">
        <v>7</v>
      </c>
      <c r="D107" s="150" t="s">
        <v>8</v>
      </c>
      <c r="E107" s="12" t="s">
        <v>9</v>
      </c>
      <c r="F107" s="13" t="s">
        <v>10</v>
      </c>
      <c r="G107" s="14" t="s">
        <v>11</v>
      </c>
      <c r="H107" s="112" t="s">
        <v>12</v>
      </c>
      <c r="I107" s="16" t="s">
        <v>13</v>
      </c>
      <c r="J107" s="113" t="s">
        <v>14</v>
      </c>
    </row>
    <row r="108" spans="1:14" ht="36.75" customHeight="1" x14ac:dyDescent="0.25">
      <c r="A108" s="151"/>
      <c r="B108" s="152"/>
      <c r="C108" s="152"/>
      <c r="D108" s="153"/>
      <c r="E108" s="154"/>
      <c r="F108" s="155"/>
      <c r="G108" s="29"/>
      <c r="I108" s="31"/>
    </row>
    <row r="109" spans="1:14" ht="36.75" customHeight="1" x14ac:dyDescent="0.25">
      <c r="A109" s="156"/>
      <c r="B109" s="157" t="s">
        <v>91</v>
      </c>
      <c r="C109" s="156"/>
      <c r="D109" s="158"/>
      <c r="E109" s="159"/>
      <c r="F109" s="160"/>
      <c r="G109" s="29"/>
      <c r="I109" s="31"/>
    </row>
    <row r="110" spans="1:14" ht="36.75" customHeight="1" x14ac:dyDescent="0.25">
      <c r="A110" s="156"/>
      <c r="B110" s="157"/>
      <c r="C110" s="156"/>
      <c r="D110" s="158"/>
      <c r="E110" s="159"/>
      <c r="F110" s="160"/>
      <c r="G110" s="29"/>
      <c r="I110" s="31"/>
    </row>
    <row r="111" spans="1:14" ht="36.75" customHeight="1" x14ac:dyDescent="0.25">
      <c r="A111" s="156" t="s">
        <v>92</v>
      </c>
      <c r="B111" s="161" t="s">
        <v>93</v>
      </c>
      <c r="C111" s="162"/>
      <c r="D111" s="163" t="s">
        <v>47</v>
      </c>
      <c r="E111" s="130">
        <v>6</v>
      </c>
      <c r="F111" s="164">
        <f>E111*$C111</f>
        <v>0</v>
      </c>
      <c r="G111" s="29"/>
      <c r="H111" s="3">
        <f>G111*E111</f>
        <v>0</v>
      </c>
      <c r="I111" s="31"/>
      <c r="J111" s="3">
        <f>I111*H111</f>
        <v>0</v>
      </c>
      <c r="N111" s="5" t="s">
        <v>94</v>
      </c>
    </row>
    <row r="112" spans="1:14" x14ac:dyDescent="0.25">
      <c r="A112" s="156"/>
      <c r="B112" s="161"/>
      <c r="C112" s="165"/>
      <c r="D112" s="166"/>
      <c r="E112" s="131"/>
      <c r="F112" s="167"/>
      <c r="G112" s="29"/>
      <c r="I112" s="31"/>
    </row>
    <row r="113" spans="1:14" ht="72" x14ac:dyDescent="0.25">
      <c r="A113" s="156" t="s">
        <v>95</v>
      </c>
      <c r="B113" s="161" t="s">
        <v>96</v>
      </c>
      <c r="C113" s="165"/>
      <c r="D113" s="168" t="s">
        <v>30</v>
      </c>
      <c r="E113" s="130">
        <v>300</v>
      </c>
      <c r="F113" s="164">
        <f>E113*$C113</f>
        <v>0</v>
      </c>
      <c r="G113" s="29"/>
      <c r="H113" s="3">
        <f>G113*E113</f>
        <v>0</v>
      </c>
      <c r="I113" s="31"/>
      <c r="J113" s="3">
        <f>I113*H113</f>
        <v>0</v>
      </c>
      <c r="N113" s="5" t="s">
        <v>94</v>
      </c>
    </row>
    <row r="114" spans="1:14" ht="18.75" thickBot="1" x14ac:dyDescent="0.3">
      <c r="A114" s="169"/>
      <c r="B114" s="170"/>
      <c r="C114" s="171"/>
      <c r="D114" s="172"/>
      <c r="E114" s="173"/>
      <c r="F114" s="174"/>
      <c r="G114" s="55"/>
      <c r="I114" s="57"/>
    </row>
    <row r="115" spans="1:14" ht="18.75" thickBot="1" x14ac:dyDescent="0.3">
      <c r="A115" s="158"/>
      <c r="B115" s="175"/>
      <c r="C115" s="176"/>
      <c r="D115" s="177"/>
      <c r="E115" s="60" t="s">
        <v>57</v>
      </c>
      <c r="F115" s="143">
        <f>SUM(F108:F114)</f>
        <v>0</v>
      </c>
      <c r="H115" s="144">
        <f>SUM(H108:H114)</f>
        <v>0</v>
      </c>
      <c r="J115" s="144">
        <f>SUM(J108:J114)</f>
        <v>0</v>
      </c>
    </row>
    <row r="116" spans="1:14" ht="18.75" thickBot="1" x14ac:dyDescent="0.3">
      <c r="A116" s="121"/>
      <c r="B116" s="142"/>
      <c r="C116" s="121"/>
      <c r="D116" s="121"/>
      <c r="E116" s="178"/>
      <c r="F116" s="179"/>
    </row>
    <row r="117" spans="1:14" ht="22.5" customHeight="1" thickBot="1" x14ac:dyDescent="0.3">
      <c r="A117" s="519" t="s">
        <v>97</v>
      </c>
      <c r="B117" s="520"/>
      <c r="C117" s="520"/>
      <c r="D117" s="520"/>
      <c r="E117" s="520"/>
      <c r="F117" s="521"/>
    </row>
    <row r="118" spans="1:14" ht="18.75" thickBot="1" x14ac:dyDescent="0.3">
      <c r="A118" s="180" t="s">
        <v>5</v>
      </c>
      <c r="B118" s="181" t="s">
        <v>6</v>
      </c>
      <c r="C118" s="182" t="s">
        <v>7</v>
      </c>
      <c r="D118" s="183" t="s">
        <v>8</v>
      </c>
      <c r="E118" s="12" t="s">
        <v>9</v>
      </c>
      <c r="F118" s="13" t="s">
        <v>10</v>
      </c>
      <c r="G118" s="14" t="s">
        <v>11</v>
      </c>
      <c r="H118" s="112" t="s">
        <v>12</v>
      </c>
      <c r="I118" s="16" t="s">
        <v>13</v>
      </c>
      <c r="J118" s="113" t="s">
        <v>14</v>
      </c>
    </row>
    <row r="119" spans="1:14" x14ac:dyDescent="0.25">
      <c r="A119" s="184"/>
      <c r="B119" s="185"/>
      <c r="C119" s="186"/>
      <c r="D119" s="187"/>
      <c r="E119" s="188"/>
      <c r="F119" s="189"/>
      <c r="G119" s="29"/>
      <c r="I119" s="31"/>
    </row>
    <row r="120" spans="1:14" x14ac:dyDescent="0.25">
      <c r="A120" s="190"/>
      <c r="B120" s="191" t="s">
        <v>98</v>
      </c>
      <c r="C120" s="120"/>
      <c r="D120" s="192"/>
      <c r="E120" s="193"/>
      <c r="F120" s="194"/>
      <c r="G120" s="29"/>
      <c r="I120" s="31"/>
    </row>
    <row r="121" spans="1:14" ht="54" x14ac:dyDescent="0.25">
      <c r="A121" s="190"/>
      <c r="B121" s="195" t="s">
        <v>99</v>
      </c>
      <c r="C121" s="120"/>
      <c r="D121" s="192" t="s">
        <v>30</v>
      </c>
      <c r="E121" s="196">
        <v>0</v>
      </c>
      <c r="F121" s="164">
        <v>0</v>
      </c>
      <c r="G121" s="29"/>
      <c r="H121" s="3">
        <f>G121*E121</f>
        <v>0</v>
      </c>
      <c r="I121" s="31"/>
      <c r="J121" s="3">
        <f>I121*H121</f>
        <v>0</v>
      </c>
    </row>
    <row r="122" spans="1:14" ht="72" x14ac:dyDescent="0.25">
      <c r="A122" s="190"/>
      <c r="B122" s="195" t="s">
        <v>100</v>
      </c>
      <c r="C122" s="197"/>
      <c r="D122" s="198" t="s">
        <v>101</v>
      </c>
      <c r="E122" s="196">
        <v>0</v>
      </c>
      <c r="F122" s="196">
        <v>0</v>
      </c>
      <c r="G122" s="29"/>
      <c r="H122" s="3">
        <f>G122*E122</f>
        <v>0</v>
      </c>
      <c r="I122" s="31"/>
      <c r="J122" s="3">
        <f>I122*H122</f>
        <v>0</v>
      </c>
    </row>
    <row r="123" spans="1:14" x14ac:dyDescent="0.25">
      <c r="A123" s="190" t="s">
        <v>19</v>
      </c>
      <c r="B123" s="199" t="s">
        <v>102</v>
      </c>
      <c r="C123" s="120"/>
      <c r="D123" s="192" t="s">
        <v>30</v>
      </c>
      <c r="E123" s="196">
        <v>64.710750000000004</v>
      </c>
      <c r="F123" s="164">
        <f t="shared" ref="F123:F139" si="1">E123*C123</f>
        <v>0</v>
      </c>
      <c r="G123" s="29"/>
      <c r="H123" s="3">
        <f t="shared" ref="H123:H139" si="2">G123*E123</f>
        <v>0</v>
      </c>
      <c r="I123" s="31"/>
      <c r="J123" s="3">
        <f t="shared" ref="J123:J139" si="3">I123*H123</f>
        <v>0</v>
      </c>
    </row>
    <row r="124" spans="1:14" x14ac:dyDescent="0.25">
      <c r="A124" s="190" t="s">
        <v>22</v>
      </c>
      <c r="B124" s="199" t="s">
        <v>103</v>
      </c>
      <c r="C124" s="120"/>
      <c r="D124" s="192" t="s">
        <v>30</v>
      </c>
      <c r="E124" s="196">
        <v>69.098250000000007</v>
      </c>
      <c r="F124" s="164">
        <f t="shared" si="1"/>
        <v>0</v>
      </c>
      <c r="G124" s="29"/>
      <c r="H124" s="3">
        <f t="shared" si="2"/>
        <v>0</v>
      </c>
      <c r="I124" s="31"/>
      <c r="J124" s="3">
        <f t="shared" si="3"/>
        <v>0</v>
      </c>
    </row>
    <row r="125" spans="1:14" x14ac:dyDescent="0.25">
      <c r="A125" s="190" t="s">
        <v>24</v>
      </c>
      <c r="B125" s="199" t="s">
        <v>104</v>
      </c>
      <c r="C125" s="120"/>
      <c r="D125" s="192" t="s">
        <v>30</v>
      </c>
      <c r="E125" s="196">
        <v>75.367499999999993</v>
      </c>
      <c r="F125" s="164">
        <f t="shared" si="1"/>
        <v>0</v>
      </c>
      <c r="G125" s="29"/>
      <c r="H125" s="3">
        <f t="shared" si="2"/>
        <v>0</v>
      </c>
      <c r="I125" s="31"/>
      <c r="J125" s="3">
        <f t="shared" si="3"/>
        <v>0</v>
      </c>
    </row>
    <row r="126" spans="1:14" x14ac:dyDescent="0.25">
      <c r="A126" s="190" t="s">
        <v>26</v>
      </c>
      <c r="B126" s="199" t="s">
        <v>105</v>
      </c>
      <c r="C126" s="120"/>
      <c r="D126" s="192" t="s">
        <v>30</v>
      </c>
      <c r="E126" s="196">
        <v>82.075500000000005</v>
      </c>
      <c r="F126" s="164">
        <f t="shared" si="1"/>
        <v>0</v>
      </c>
      <c r="G126" s="29"/>
      <c r="H126" s="3">
        <f t="shared" si="2"/>
        <v>0</v>
      </c>
      <c r="I126" s="31"/>
      <c r="J126" s="3">
        <f t="shared" si="3"/>
        <v>0</v>
      </c>
    </row>
    <row r="127" spans="1:14" x14ac:dyDescent="0.25">
      <c r="A127" s="190" t="s">
        <v>28</v>
      </c>
      <c r="B127" s="199" t="s">
        <v>106</v>
      </c>
      <c r="C127" s="120"/>
      <c r="D127" s="192" t="s">
        <v>30</v>
      </c>
      <c r="E127" s="196">
        <v>88.96875</v>
      </c>
      <c r="F127" s="164">
        <f t="shared" si="1"/>
        <v>0</v>
      </c>
      <c r="G127" s="29"/>
      <c r="H127" s="3">
        <f t="shared" si="2"/>
        <v>0</v>
      </c>
      <c r="I127" s="31"/>
      <c r="J127" s="3">
        <f t="shared" si="3"/>
        <v>0</v>
      </c>
    </row>
    <row r="128" spans="1:14" x14ac:dyDescent="0.25">
      <c r="A128" s="190" t="s">
        <v>31</v>
      </c>
      <c r="B128" s="199" t="s">
        <v>107</v>
      </c>
      <c r="C128" s="120"/>
      <c r="D128" s="192" t="s">
        <v>30</v>
      </c>
      <c r="E128" s="196">
        <v>112.3005</v>
      </c>
      <c r="F128" s="164">
        <f t="shared" si="1"/>
        <v>0</v>
      </c>
      <c r="G128" s="29"/>
      <c r="H128" s="3">
        <f t="shared" si="2"/>
        <v>0</v>
      </c>
      <c r="I128" s="31"/>
      <c r="J128" s="3">
        <f t="shared" si="3"/>
        <v>0</v>
      </c>
    </row>
    <row r="129" spans="1:10" x14ac:dyDescent="0.25">
      <c r="A129" s="190" t="s">
        <v>108</v>
      </c>
      <c r="B129" s="199" t="s">
        <v>109</v>
      </c>
      <c r="C129" s="120"/>
      <c r="D129" s="192" t="s">
        <v>30</v>
      </c>
      <c r="E129" s="196">
        <v>131.32274999999998</v>
      </c>
      <c r="F129" s="164">
        <f t="shared" si="1"/>
        <v>0</v>
      </c>
      <c r="G129" s="29"/>
      <c r="H129" s="3">
        <f t="shared" si="2"/>
        <v>0</v>
      </c>
      <c r="I129" s="31"/>
      <c r="J129" s="3">
        <f t="shared" si="3"/>
        <v>0</v>
      </c>
    </row>
    <row r="130" spans="1:10" x14ac:dyDescent="0.25">
      <c r="A130" s="190" t="s">
        <v>110</v>
      </c>
      <c r="B130" s="199" t="s">
        <v>111</v>
      </c>
      <c r="C130" s="120"/>
      <c r="D130" s="192" t="s">
        <v>30</v>
      </c>
      <c r="E130" s="196">
        <v>128.88524999999998</v>
      </c>
      <c r="F130" s="164">
        <f t="shared" si="1"/>
        <v>0</v>
      </c>
      <c r="G130" s="29"/>
      <c r="H130" s="3">
        <f t="shared" si="2"/>
        <v>0</v>
      </c>
      <c r="I130" s="31"/>
      <c r="J130" s="3">
        <f t="shared" si="3"/>
        <v>0</v>
      </c>
    </row>
    <row r="131" spans="1:10" x14ac:dyDescent="0.25">
      <c r="A131" s="190" t="s">
        <v>112</v>
      </c>
      <c r="B131" s="199" t="s">
        <v>113</v>
      </c>
      <c r="C131" s="120"/>
      <c r="D131" s="192" t="s">
        <v>30</v>
      </c>
      <c r="E131" s="196">
        <v>146.93249999999998</v>
      </c>
      <c r="F131" s="164">
        <f t="shared" si="1"/>
        <v>0</v>
      </c>
      <c r="G131" s="29"/>
      <c r="H131" s="3">
        <f t="shared" si="2"/>
        <v>0</v>
      </c>
      <c r="I131" s="31"/>
      <c r="J131" s="3">
        <f t="shared" si="3"/>
        <v>0</v>
      </c>
    </row>
    <row r="132" spans="1:10" x14ac:dyDescent="0.25">
      <c r="A132" s="190" t="s">
        <v>114</v>
      </c>
      <c r="B132" s="199" t="s">
        <v>115</v>
      </c>
      <c r="C132" s="120"/>
      <c r="D132" s="192" t="s">
        <v>30</v>
      </c>
      <c r="E132" s="196">
        <v>154.92750000000001</v>
      </c>
      <c r="F132" s="164">
        <f t="shared" si="1"/>
        <v>0</v>
      </c>
      <c r="G132" s="29"/>
      <c r="H132" s="3">
        <f t="shared" si="2"/>
        <v>0</v>
      </c>
      <c r="I132" s="31"/>
      <c r="J132" s="3">
        <f t="shared" si="3"/>
        <v>0</v>
      </c>
    </row>
    <row r="133" spans="1:10" x14ac:dyDescent="0.25">
      <c r="A133" s="190" t="s">
        <v>116</v>
      </c>
      <c r="B133" s="199" t="s">
        <v>117</v>
      </c>
      <c r="C133" s="120"/>
      <c r="D133" s="192" t="s">
        <v>30</v>
      </c>
      <c r="E133" s="196">
        <v>167.9145</v>
      </c>
      <c r="F133" s="164">
        <f t="shared" si="1"/>
        <v>0</v>
      </c>
      <c r="G133" s="29"/>
      <c r="H133" s="3">
        <f t="shared" si="2"/>
        <v>0</v>
      </c>
      <c r="I133" s="31"/>
      <c r="J133" s="3">
        <f t="shared" si="3"/>
        <v>0</v>
      </c>
    </row>
    <row r="134" spans="1:10" x14ac:dyDescent="0.25">
      <c r="A134" s="190" t="s">
        <v>118</v>
      </c>
      <c r="B134" s="199" t="s">
        <v>119</v>
      </c>
      <c r="C134" s="120"/>
      <c r="D134" s="192" t="s">
        <v>30</v>
      </c>
      <c r="E134" s="196">
        <v>187.34625</v>
      </c>
      <c r="F134" s="164">
        <f t="shared" si="1"/>
        <v>0</v>
      </c>
      <c r="G134" s="29"/>
      <c r="H134" s="3">
        <f t="shared" si="2"/>
        <v>0</v>
      </c>
      <c r="I134" s="31"/>
      <c r="J134" s="3">
        <f t="shared" si="3"/>
        <v>0</v>
      </c>
    </row>
    <row r="135" spans="1:10" x14ac:dyDescent="0.25">
      <c r="A135" s="190" t="s">
        <v>47</v>
      </c>
      <c r="B135" s="199" t="s">
        <v>120</v>
      </c>
      <c r="C135" s="120"/>
      <c r="D135" s="192" t="s">
        <v>30</v>
      </c>
      <c r="E135" s="196">
        <v>202.9365</v>
      </c>
      <c r="F135" s="164">
        <f t="shared" si="1"/>
        <v>0</v>
      </c>
      <c r="G135" s="29"/>
      <c r="H135" s="3">
        <f t="shared" si="2"/>
        <v>0</v>
      </c>
      <c r="I135" s="31"/>
      <c r="J135" s="3">
        <f t="shared" si="3"/>
        <v>0</v>
      </c>
    </row>
    <row r="136" spans="1:10" x14ac:dyDescent="0.25">
      <c r="A136" s="190" t="s">
        <v>121</v>
      </c>
      <c r="B136" s="199" t="s">
        <v>122</v>
      </c>
      <c r="C136" s="120"/>
      <c r="D136" s="192" t="s">
        <v>30</v>
      </c>
      <c r="E136" s="196">
        <v>222.02699999999999</v>
      </c>
      <c r="F136" s="164">
        <f t="shared" si="1"/>
        <v>0</v>
      </c>
      <c r="G136" s="29"/>
      <c r="H136" s="3">
        <f t="shared" si="2"/>
        <v>0</v>
      </c>
      <c r="I136" s="31"/>
      <c r="J136" s="3">
        <f t="shared" si="3"/>
        <v>0</v>
      </c>
    </row>
    <row r="137" spans="1:10" x14ac:dyDescent="0.25">
      <c r="A137" s="190" t="s">
        <v>123</v>
      </c>
      <c r="B137" s="199" t="s">
        <v>124</v>
      </c>
      <c r="C137" s="120"/>
      <c r="D137" s="192" t="s">
        <v>30</v>
      </c>
      <c r="E137" s="196">
        <v>231.67949999999999</v>
      </c>
      <c r="F137" s="164">
        <f t="shared" si="1"/>
        <v>0</v>
      </c>
      <c r="G137" s="29"/>
      <c r="H137" s="3">
        <f t="shared" si="2"/>
        <v>0</v>
      </c>
      <c r="I137" s="31"/>
      <c r="J137" s="3">
        <f t="shared" si="3"/>
        <v>0</v>
      </c>
    </row>
    <row r="138" spans="1:10" x14ac:dyDescent="0.25">
      <c r="A138" s="190" t="s">
        <v>125</v>
      </c>
      <c r="B138" s="199" t="s">
        <v>126</v>
      </c>
      <c r="C138" s="120"/>
      <c r="D138" s="192" t="s">
        <v>30</v>
      </c>
      <c r="E138" s="196">
        <v>270.09449999999998</v>
      </c>
      <c r="F138" s="164">
        <f t="shared" si="1"/>
        <v>0</v>
      </c>
      <c r="G138" s="29"/>
      <c r="H138" s="3">
        <f t="shared" si="2"/>
        <v>0</v>
      </c>
      <c r="I138" s="31"/>
      <c r="J138" s="3">
        <f t="shared" si="3"/>
        <v>0</v>
      </c>
    </row>
    <row r="139" spans="1:10" x14ac:dyDescent="0.25">
      <c r="A139" s="190" t="s">
        <v>127</v>
      </c>
      <c r="B139" s="199" t="s">
        <v>128</v>
      </c>
      <c r="C139" s="120"/>
      <c r="D139" s="192" t="s">
        <v>30</v>
      </c>
      <c r="E139" s="196">
        <v>285.35325</v>
      </c>
      <c r="F139" s="164">
        <f t="shared" si="1"/>
        <v>0</v>
      </c>
      <c r="G139" s="29"/>
      <c r="H139" s="3">
        <f t="shared" si="2"/>
        <v>0</v>
      </c>
      <c r="I139" s="31"/>
      <c r="J139" s="3">
        <f t="shared" si="3"/>
        <v>0</v>
      </c>
    </row>
    <row r="140" spans="1:10" x14ac:dyDescent="0.25">
      <c r="A140" s="200"/>
      <c r="B140" s="201"/>
      <c r="C140" s="200"/>
      <c r="D140" s="200"/>
      <c r="E140" s="202"/>
      <c r="F140" s="203"/>
      <c r="G140" s="29"/>
      <c r="I140" s="31"/>
    </row>
    <row r="141" spans="1:10" x14ac:dyDescent="0.25">
      <c r="A141" s="190" t="s">
        <v>19</v>
      </c>
      <c r="B141" s="199" t="s">
        <v>129</v>
      </c>
      <c r="C141" s="120"/>
      <c r="D141" s="192" t="s">
        <v>30</v>
      </c>
      <c r="E141" s="131">
        <v>99.537750000000003</v>
      </c>
      <c r="F141" s="164">
        <f t="shared" ref="F141:F157" si="4">E141*C141</f>
        <v>0</v>
      </c>
      <c r="G141" s="29"/>
      <c r="H141" s="3">
        <f t="shared" ref="H141:H157" si="5">G141*E141</f>
        <v>0</v>
      </c>
      <c r="I141" s="31"/>
      <c r="J141" s="3">
        <f t="shared" ref="J141:J157" si="6">I141*H141</f>
        <v>0</v>
      </c>
    </row>
    <row r="142" spans="1:10" x14ac:dyDescent="0.25">
      <c r="A142" s="190" t="s">
        <v>22</v>
      </c>
      <c r="B142" s="199" t="s">
        <v>130</v>
      </c>
      <c r="C142" s="120"/>
      <c r="D142" s="192" t="s">
        <v>30</v>
      </c>
      <c r="E142" s="131">
        <v>104.90025</v>
      </c>
      <c r="F142" s="164">
        <f t="shared" si="4"/>
        <v>0</v>
      </c>
      <c r="G142" s="29"/>
      <c r="H142" s="3">
        <f t="shared" si="5"/>
        <v>0</v>
      </c>
      <c r="I142" s="31"/>
      <c r="J142" s="3">
        <f t="shared" si="6"/>
        <v>0</v>
      </c>
    </row>
    <row r="143" spans="1:10" x14ac:dyDescent="0.25">
      <c r="A143" s="190" t="s">
        <v>24</v>
      </c>
      <c r="B143" s="199" t="s">
        <v>131</v>
      </c>
      <c r="C143" s="120"/>
      <c r="D143" s="192" t="s">
        <v>30</v>
      </c>
      <c r="E143" s="131">
        <v>112.05675000000001</v>
      </c>
      <c r="F143" s="164">
        <f t="shared" si="4"/>
        <v>0</v>
      </c>
      <c r="G143" s="29"/>
      <c r="H143" s="3">
        <f t="shared" si="5"/>
        <v>0</v>
      </c>
      <c r="I143" s="31"/>
      <c r="J143" s="3">
        <f t="shared" si="6"/>
        <v>0</v>
      </c>
    </row>
    <row r="144" spans="1:10" x14ac:dyDescent="0.25">
      <c r="A144" s="190" t="s">
        <v>26</v>
      </c>
      <c r="B144" s="199" t="s">
        <v>132</v>
      </c>
      <c r="C144" s="120"/>
      <c r="D144" s="192" t="s">
        <v>30</v>
      </c>
      <c r="E144" s="131">
        <v>119.93475000000001</v>
      </c>
      <c r="F144" s="164">
        <f t="shared" si="4"/>
        <v>0</v>
      </c>
      <c r="G144" s="29"/>
      <c r="H144" s="3">
        <f t="shared" si="5"/>
        <v>0</v>
      </c>
      <c r="I144" s="31"/>
      <c r="J144" s="3">
        <f t="shared" si="6"/>
        <v>0</v>
      </c>
    </row>
    <row r="145" spans="1:10" x14ac:dyDescent="0.25">
      <c r="A145" s="190" t="s">
        <v>28</v>
      </c>
      <c r="B145" s="199" t="s">
        <v>133</v>
      </c>
      <c r="C145" s="120"/>
      <c r="D145" s="192" t="s">
        <v>30</v>
      </c>
      <c r="E145" s="131">
        <v>128.82675</v>
      </c>
      <c r="F145" s="164">
        <f t="shared" si="4"/>
        <v>0</v>
      </c>
      <c r="G145" s="29"/>
      <c r="H145" s="3">
        <f t="shared" si="5"/>
        <v>0</v>
      </c>
      <c r="I145" s="31"/>
      <c r="J145" s="3">
        <f t="shared" si="6"/>
        <v>0</v>
      </c>
    </row>
    <row r="146" spans="1:10" x14ac:dyDescent="0.25">
      <c r="A146" s="190" t="s">
        <v>31</v>
      </c>
      <c r="B146" s="199" t="s">
        <v>134</v>
      </c>
      <c r="C146" s="120"/>
      <c r="D146" s="192" t="s">
        <v>30</v>
      </c>
      <c r="E146" s="131">
        <v>142.59375</v>
      </c>
      <c r="F146" s="164">
        <f t="shared" si="4"/>
        <v>0</v>
      </c>
      <c r="G146" s="29"/>
      <c r="H146" s="3">
        <f t="shared" si="5"/>
        <v>0</v>
      </c>
      <c r="I146" s="31"/>
      <c r="J146" s="3">
        <f t="shared" si="6"/>
        <v>0</v>
      </c>
    </row>
    <row r="147" spans="1:10" x14ac:dyDescent="0.25">
      <c r="A147" s="190" t="s">
        <v>108</v>
      </c>
      <c r="B147" s="199" t="s">
        <v>135</v>
      </c>
      <c r="C147" s="120"/>
      <c r="D147" s="192" t="s">
        <v>30</v>
      </c>
      <c r="E147" s="131">
        <v>164.64824999999999</v>
      </c>
      <c r="F147" s="164">
        <f t="shared" si="4"/>
        <v>0</v>
      </c>
      <c r="G147" s="29"/>
      <c r="H147" s="3">
        <f t="shared" si="5"/>
        <v>0</v>
      </c>
      <c r="I147" s="31"/>
      <c r="J147" s="3">
        <f t="shared" si="6"/>
        <v>0</v>
      </c>
    </row>
    <row r="148" spans="1:10" x14ac:dyDescent="0.25">
      <c r="A148" s="190" t="s">
        <v>110</v>
      </c>
      <c r="B148" s="199" t="s">
        <v>136</v>
      </c>
      <c r="C148" s="120"/>
      <c r="D148" s="192" t="s">
        <v>30</v>
      </c>
      <c r="E148" s="131">
        <v>182.80275</v>
      </c>
      <c r="F148" s="164">
        <f t="shared" si="4"/>
        <v>0</v>
      </c>
      <c r="G148" s="29"/>
      <c r="H148" s="3">
        <f t="shared" si="5"/>
        <v>0</v>
      </c>
      <c r="I148" s="31"/>
      <c r="J148" s="3">
        <f t="shared" si="6"/>
        <v>0</v>
      </c>
    </row>
    <row r="149" spans="1:10" x14ac:dyDescent="0.25">
      <c r="A149" s="190" t="s">
        <v>112</v>
      </c>
      <c r="B149" s="199" t="s">
        <v>137</v>
      </c>
      <c r="C149" s="120"/>
      <c r="D149" s="192" t="s">
        <v>30</v>
      </c>
      <c r="E149" s="131">
        <v>196.08225000000002</v>
      </c>
      <c r="F149" s="164">
        <f t="shared" si="4"/>
        <v>0</v>
      </c>
      <c r="G149" s="29"/>
      <c r="H149" s="3">
        <f t="shared" si="5"/>
        <v>0</v>
      </c>
      <c r="I149" s="31"/>
      <c r="J149" s="3">
        <f t="shared" si="6"/>
        <v>0</v>
      </c>
    </row>
    <row r="150" spans="1:10" x14ac:dyDescent="0.25">
      <c r="A150" s="190" t="s">
        <v>114</v>
      </c>
      <c r="B150" s="199" t="s">
        <v>138</v>
      </c>
      <c r="C150" s="120"/>
      <c r="D150" s="192" t="s">
        <v>30</v>
      </c>
      <c r="E150" s="131">
        <v>203.99924999999999</v>
      </c>
      <c r="F150" s="164">
        <f t="shared" si="4"/>
        <v>0</v>
      </c>
      <c r="G150" s="29"/>
      <c r="H150" s="3">
        <f t="shared" si="5"/>
        <v>0</v>
      </c>
      <c r="I150" s="31"/>
      <c r="J150" s="3">
        <f t="shared" si="6"/>
        <v>0</v>
      </c>
    </row>
    <row r="151" spans="1:10" x14ac:dyDescent="0.25">
      <c r="A151" s="190" t="s">
        <v>116</v>
      </c>
      <c r="B151" s="199" t="s">
        <v>139</v>
      </c>
      <c r="C151" s="120"/>
      <c r="D151" s="192" t="s">
        <v>30</v>
      </c>
      <c r="E151" s="131">
        <v>210.94125</v>
      </c>
      <c r="F151" s="164">
        <f t="shared" si="4"/>
        <v>0</v>
      </c>
      <c r="G151" s="29"/>
      <c r="H151" s="3">
        <f t="shared" si="5"/>
        <v>0</v>
      </c>
      <c r="I151" s="31"/>
      <c r="J151" s="3">
        <f t="shared" si="6"/>
        <v>0</v>
      </c>
    </row>
    <row r="152" spans="1:10" x14ac:dyDescent="0.25">
      <c r="A152" s="190" t="s">
        <v>118</v>
      </c>
      <c r="B152" s="199" t="s">
        <v>140</v>
      </c>
      <c r="C152" s="120"/>
      <c r="D152" s="192" t="s">
        <v>30</v>
      </c>
      <c r="E152" s="131">
        <v>244.55925000000002</v>
      </c>
      <c r="F152" s="164">
        <f t="shared" si="4"/>
        <v>0</v>
      </c>
      <c r="G152" s="29"/>
      <c r="H152" s="3">
        <f t="shared" si="5"/>
        <v>0</v>
      </c>
      <c r="I152" s="31"/>
      <c r="J152" s="3">
        <f t="shared" si="6"/>
        <v>0</v>
      </c>
    </row>
    <row r="153" spans="1:10" x14ac:dyDescent="0.25">
      <c r="A153" s="190" t="s">
        <v>47</v>
      </c>
      <c r="B153" s="199" t="s">
        <v>141</v>
      </c>
      <c r="C153" s="120"/>
      <c r="D153" s="192" t="s">
        <v>30</v>
      </c>
      <c r="E153" s="131">
        <v>260.26650000000001</v>
      </c>
      <c r="F153" s="164">
        <f t="shared" si="4"/>
        <v>0</v>
      </c>
      <c r="G153" s="29"/>
      <c r="H153" s="3">
        <f t="shared" si="5"/>
        <v>0</v>
      </c>
      <c r="I153" s="31"/>
      <c r="J153" s="3">
        <f t="shared" si="6"/>
        <v>0</v>
      </c>
    </row>
    <row r="154" spans="1:10" x14ac:dyDescent="0.25">
      <c r="A154" s="190" t="s">
        <v>121</v>
      </c>
      <c r="B154" s="199" t="s">
        <v>142</v>
      </c>
      <c r="C154" s="120"/>
      <c r="D154" s="192" t="s">
        <v>30</v>
      </c>
      <c r="E154" s="131">
        <v>279.95175</v>
      </c>
      <c r="F154" s="164">
        <f t="shared" si="4"/>
        <v>0</v>
      </c>
      <c r="G154" s="29"/>
      <c r="H154" s="3">
        <f t="shared" si="5"/>
        <v>0</v>
      </c>
      <c r="I154" s="31"/>
      <c r="J154" s="3">
        <f t="shared" si="6"/>
        <v>0</v>
      </c>
    </row>
    <row r="155" spans="1:10" x14ac:dyDescent="0.25">
      <c r="A155" s="190" t="s">
        <v>123</v>
      </c>
      <c r="B155" s="199" t="s">
        <v>143</v>
      </c>
      <c r="C155" s="120"/>
      <c r="D155" s="192" t="s">
        <v>30</v>
      </c>
      <c r="E155" s="131">
        <v>294.59625</v>
      </c>
      <c r="F155" s="164">
        <f t="shared" si="4"/>
        <v>0</v>
      </c>
      <c r="G155" s="29"/>
      <c r="H155" s="3">
        <f t="shared" si="5"/>
        <v>0</v>
      </c>
      <c r="I155" s="31"/>
      <c r="J155" s="3">
        <f t="shared" si="6"/>
        <v>0</v>
      </c>
    </row>
    <row r="156" spans="1:10" x14ac:dyDescent="0.25">
      <c r="A156" s="190" t="s">
        <v>125</v>
      </c>
      <c r="B156" s="199" t="s">
        <v>144</v>
      </c>
      <c r="C156" s="120"/>
      <c r="D156" s="192" t="s">
        <v>30</v>
      </c>
      <c r="E156" s="131">
        <v>318.48374999999999</v>
      </c>
      <c r="F156" s="164">
        <f t="shared" si="4"/>
        <v>0</v>
      </c>
      <c r="G156" s="29"/>
      <c r="H156" s="3">
        <f t="shared" si="5"/>
        <v>0</v>
      </c>
      <c r="I156" s="31"/>
      <c r="J156" s="3">
        <f t="shared" si="6"/>
        <v>0</v>
      </c>
    </row>
    <row r="157" spans="1:10" x14ac:dyDescent="0.25">
      <c r="A157" s="190" t="s">
        <v>127</v>
      </c>
      <c r="B157" s="199" t="s">
        <v>145</v>
      </c>
      <c r="C157" s="120"/>
      <c r="D157" s="192" t="s">
        <v>30</v>
      </c>
      <c r="E157" s="131">
        <v>336.52124999999995</v>
      </c>
      <c r="F157" s="164">
        <f t="shared" si="4"/>
        <v>0</v>
      </c>
      <c r="G157" s="29"/>
      <c r="H157" s="3">
        <f t="shared" si="5"/>
        <v>0</v>
      </c>
      <c r="I157" s="31"/>
      <c r="J157" s="3">
        <f t="shared" si="6"/>
        <v>0</v>
      </c>
    </row>
    <row r="158" spans="1:10" x14ac:dyDescent="0.25">
      <c r="A158" s="190"/>
      <c r="B158" s="199"/>
      <c r="C158" s="120"/>
      <c r="D158" s="192"/>
      <c r="E158" s="130"/>
      <c r="F158" s="164"/>
      <c r="G158" s="29"/>
      <c r="I158" s="31"/>
    </row>
    <row r="159" spans="1:10" x14ac:dyDescent="0.25">
      <c r="A159" s="120" t="s">
        <v>19</v>
      </c>
      <c r="B159" s="199" t="s">
        <v>146</v>
      </c>
      <c r="C159" s="120"/>
      <c r="D159" s="192" t="s">
        <v>30</v>
      </c>
      <c r="E159" s="131">
        <v>153.16274999999999</v>
      </c>
      <c r="F159" s="164">
        <f t="shared" ref="F159:F175" si="7">E159*C159</f>
        <v>0</v>
      </c>
      <c r="G159" s="29"/>
      <c r="H159" s="3">
        <f t="shared" ref="H159:H175" si="8">G159*E159</f>
        <v>0</v>
      </c>
      <c r="I159" s="31"/>
      <c r="J159" s="3">
        <f t="shared" ref="J159:J175" si="9">I159*H159</f>
        <v>0</v>
      </c>
    </row>
    <row r="160" spans="1:10" x14ac:dyDescent="0.25">
      <c r="A160" s="120" t="s">
        <v>22</v>
      </c>
      <c r="B160" s="199" t="s">
        <v>147</v>
      </c>
      <c r="C160" s="120"/>
      <c r="D160" s="192" t="s">
        <v>30</v>
      </c>
      <c r="E160" s="131">
        <v>162.42525000000001</v>
      </c>
      <c r="F160" s="164">
        <f t="shared" si="7"/>
        <v>0</v>
      </c>
      <c r="G160" s="29"/>
      <c r="H160" s="3">
        <f t="shared" si="8"/>
        <v>0</v>
      </c>
      <c r="I160" s="31"/>
      <c r="J160" s="3">
        <f t="shared" si="9"/>
        <v>0</v>
      </c>
    </row>
    <row r="161" spans="1:14" x14ac:dyDescent="0.25">
      <c r="A161" s="120" t="s">
        <v>24</v>
      </c>
      <c r="B161" s="199" t="s">
        <v>148</v>
      </c>
      <c r="C161" s="120"/>
      <c r="D161" s="192" t="s">
        <v>30</v>
      </c>
      <c r="E161" s="131">
        <v>170.55674999999999</v>
      </c>
      <c r="F161" s="164">
        <f t="shared" si="7"/>
        <v>0</v>
      </c>
      <c r="G161" s="29"/>
      <c r="H161" s="3">
        <f t="shared" si="8"/>
        <v>0</v>
      </c>
      <c r="I161" s="31"/>
      <c r="J161" s="3">
        <f t="shared" si="9"/>
        <v>0</v>
      </c>
    </row>
    <row r="162" spans="1:14" x14ac:dyDescent="0.25">
      <c r="A162" s="120" t="s">
        <v>26</v>
      </c>
      <c r="B162" s="199" t="s">
        <v>149</v>
      </c>
      <c r="C162" s="120"/>
      <c r="D162" s="192" t="s">
        <v>30</v>
      </c>
      <c r="E162" s="131">
        <v>181.35974999999999</v>
      </c>
      <c r="F162" s="164">
        <f t="shared" si="7"/>
        <v>0</v>
      </c>
      <c r="G162" s="29"/>
      <c r="H162" s="3">
        <f t="shared" si="8"/>
        <v>0</v>
      </c>
      <c r="I162" s="31"/>
      <c r="J162" s="3">
        <f t="shared" si="9"/>
        <v>0</v>
      </c>
    </row>
    <row r="163" spans="1:14" x14ac:dyDescent="0.25">
      <c r="A163" s="120" t="s">
        <v>28</v>
      </c>
      <c r="B163" s="199" t="s">
        <v>150</v>
      </c>
      <c r="C163" s="120"/>
      <c r="D163" s="192" t="s">
        <v>30</v>
      </c>
      <c r="E163" s="131">
        <v>193.17675</v>
      </c>
      <c r="F163" s="164">
        <f t="shared" si="7"/>
        <v>0</v>
      </c>
      <c r="G163" s="29"/>
      <c r="H163" s="3">
        <f t="shared" si="8"/>
        <v>0</v>
      </c>
      <c r="I163" s="31"/>
      <c r="J163" s="3">
        <f t="shared" si="9"/>
        <v>0</v>
      </c>
    </row>
    <row r="164" spans="1:14" x14ac:dyDescent="0.25">
      <c r="A164" s="120" t="s">
        <v>31</v>
      </c>
      <c r="B164" s="199" t="s">
        <v>151</v>
      </c>
      <c r="C164" s="120"/>
      <c r="D164" s="192" t="s">
        <v>30</v>
      </c>
      <c r="E164" s="131">
        <v>210.84375</v>
      </c>
      <c r="F164" s="164">
        <f t="shared" si="7"/>
        <v>0</v>
      </c>
      <c r="G164" s="29"/>
      <c r="H164" s="3">
        <f t="shared" si="8"/>
        <v>0</v>
      </c>
      <c r="I164" s="31"/>
      <c r="J164" s="3">
        <f t="shared" si="9"/>
        <v>0</v>
      </c>
    </row>
    <row r="165" spans="1:14" x14ac:dyDescent="0.25">
      <c r="A165" s="120" t="s">
        <v>108</v>
      </c>
      <c r="B165" s="199" t="s">
        <v>152</v>
      </c>
      <c r="C165" s="120"/>
      <c r="D165" s="192" t="s">
        <v>30</v>
      </c>
      <c r="E165" s="131">
        <v>234.36075</v>
      </c>
      <c r="F165" s="164">
        <f t="shared" si="7"/>
        <v>0</v>
      </c>
      <c r="G165" s="29"/>
      <c r="H165" s="3">
        <f t="shared" si="8"/>
        <v>0</v>
      </c>
      <c r="I165" s="31"/>
      <c r="J165" s="3">
        <f t="shared" si="9"/>
        <v>0</v>
      </c>
    </row>
    <row r="166" spans="1:14" x14ac:dyDescent="0.25">
      <c r="A166" s="120" t="s">
        <v>110</v>
      </c>
      <c r="B166" s="199" t="s">
        <v>153</v>
      </c>
      <c r="C166" s="120"/>
      <c r="D166" s="192" t="s">
        <v>30</v>
      </c>
      <c r="E166" s="131">
        <v>246.17775</v>
      </c>
      <c r="F166" s="164">
        <f t="shared" si="7"/>
        <v>0</v>
      </c>
      <c r="G166" s="29"/>
      <c r="H166" s="3">
        <f t="shared" si="8"/>
        <v>0</v>
      </c>
      <c r="I166" s="31"/>
      <c r="J166" s="3">
        <f t="shared" si="9"/>
        <v>0</v>
      </c>
    </row>
    <row r="167" spans="1:14" x14ac:dyDescent="0.25">
      <c r="A167" s="120" t="s">
        <v>112</v>
      </c>
      <c r="B167" s="199" t="s">
        <v>154</v>
      </c>
      <c r="C167" s="120"/>
      <c r="D167" s="192" t="s">
        <v>30</v>
      </c>
      <c r="E167" s="131">
        <v>258.96975000000003</v>
      </c>
      <c r="F167" s="164">
        <f t="shared" si="7"/>
        <v>0</v>
      </c>
      <c r="G167" s="29"/>
      <c r="H167" s="3">
        <f t="shared" si="8"/>
        <v>0</v>
      </c>
      <c r="I167" s="31"/>
      <c r="J167" s="3">
        <f t="shared" si="9"/>
        <v>0</v>
      </c>
    </row>
    <row r="168" spans="1:14" x14ac:dyDescent="0.25">
      <c r="A168" s="120" t="s">
        <v>114</v>
      </c>
      <c r="B168" s="199" t="s">
        <v>155</v>
      </c>
      <c r="C168" s="120"/>
      <c r="D168" s="192" t="s">
        <v>30</v>
      </c>
      <c r="E168" s="131">
        <v>269.32425000000001</v>
      </c>
      <c r="F168" s="164">
        <f t="shared" si="7"/>
        <v>0</v>
      </c>
      <c r="G168" s="29"/>
      <c r="H168" s="3">
        <f t="shared" si="8"/>
        <v>0</v>
      </c>
      <c r="I168" s="31"/>
      <c r="J168" s="3">
        <f t="shared" si="9"/>
        <v>0</v>
      </c>
    </row>
    <row r="169" spans="1:14" x14ac:dyDescent="0.25">
      <c r="A169" s="120" t="s">
        <v>116</v>
      </c>
      <c r="B169" s="199" t="s">
        <v>156</v>
      </c>
      <c r="C169" s="120"/>
      <c r="D169" s="192" t="s">
        <v>30</v>
      </c>
      <c r="E169" s="131">
        <v>279.19125000000003</v>
      </c>
      <c r="F169" s="164">
        <f t="shared" si="7"/>
        <v>0</v>
      </c>
      <c r="G169" s="29"/>
      <c r="H169" s="3">
        <f t="shared" si="8"/>
        <v>0</v>
      </c>
      <c r="I169" s="31"/>
      <c r="J169" s="3">
        <f t="shared" si="9"/>
        <v>0</v>
      </c>
    </row>
    <row r="170" spans="1:14" x14ac:dyDescent="0.25">
      <c r="A170" s="120" t="s">
        <v>118</v>
      </c>
      <c r="B170" s="199" t="s">
        <v>157</v>
      </c>
      <c r="C170" s="120"/>
      <c r="D170" s="192" t="s">
        <v>30</v>
      </c>
      <c r="E170" s="131">
        <v>320.12174999999996</v>
      </c>
      <c r="F170" s="164">
        <f t="shared" si="7"/>
        <v>0</v>
      </c>
      <c r="G170" s="29"/>
      <c r="H170" s="3">
        <f t="shared" si="8"/>
        <v>0</v>
      </c>
      <c r="I170" s="31"/>
      <c r="J170" s="3">
        <f t="shared" si="9"/>
        <v>0</v>
      </c>
    </row>
    <row r="171" spans="1:14" x14ac:dyDescent="0.25">
      <c r="A171" s="120" t="s">
        <v>47</v>
      </c>
      <c r="B171" s="199" t="s">
        <v>158</v>
      </c>
      <c r="C171" s="120"/>
      <c r="D171" s="192" t="s">
        <v>30</v>
      </c>
      <c r="E171" s="131">
        <v>341.19149999999996</v>
      </c>
      <c r="F171" s="164">
        <f t="shared" si="7"/>
        <v>0</v>
      </c>
      <c r="G171" s="29"/>
      <c r="H171" s="3">
        <f t="shared" si="8"/>
        <v>0</v>
      </c>
      <c r="I171" s="31"/>
      <c r="J171" s="3">
        <f t="shared" si="9"/>
        <v>0</v>
      </c>
    </row>
    <row r="172" spans="1:14" x14ac:dyDescent="0.25">
      <c r="A172" s="120" t="s">
        <v>121</v>
      </c>
      <c r="B172" s="199" t="s">
        <v>159</v>
      </c>
      <c r="C172" s="120"/>
      <c r="D172" s="192" t="s">
        <v>30</v>
      </c>
      <c r="E172" s="131">
        <v>364.28924999999998</v>
      </c>
      <c r="F172" s="164">
        <f t="shared" si="7"/>
        <v>0</v>
      </c>
      <c r="G172" s="29"/>
      <c r="H172" s="3">
        <f t="shared" si="8"/>
        <v>0</v>
      </c>
      <c r="I172" s="31"/>
      <c r="J172" s="3">
        <f t="shared" si="9"/>
        <v>0</v>
      </c>
    </row>
    <row r="173" spans="1:14" x14ac:dyDescent="0.25">
      <c r="A173" s="120" t="s">
        <v>123</v>
      </c>
      <c r="B173" s="199" t="s">
        <v>160</v>
      </c>
      <c r="C173" s="120"/>
      <c r="D173" s="192" t="s">
        <v>30</v>
      </c>
      <c r="E173" s="131">
        <v>390.53625</v>
      </c>
      <c r="F173" s="164">
        <f t="shared" si="7"/>
        <v>0</v>
      </c>
      <c r="G173" s="29"/>
      <c r="H173" s="3">
        <f t="shared" si="8"/>
        <v>0</v>
      </c>
      <c r="I173" s="31"/>
      <c r="J173" s="3">
        <f t="shared" si="9"/>
        <v>0</v>
      </c>
    </row>
    <row r="174" spans="1:14" x14ac:dyDescent="0.25">
      <c r="A174" s="120" t="s">
        <v>125</v>
      </c>
      <c r="B174" s="199" t="s">
        <v>161</v>
      </c>
      <c r="C174" s="120"/>
      <c r="D174" s="192" t="s">
        <v>30</v>
      </c>
      <c r="E174" s="131">
        <v>418.34325000000001</v>
      </c>
      <c r="F174" s="164">
        <f t="shared" si="7"/>
        <v>0</v>
      </c>
      <c r="G174" s="29"/>
      <c r="H174" s="3">
        <f t="shared" si="8"/>
        <v>0</v>
      </c>
      <c r="I174" s="31"/>
      <c r="J174" s="3">
        <f t="shared" si="9"/>
        <v>0</v>
      </c>
    </row>
    <row r="175" spans="1:14" ht="18.75" thickBot="1" x14ac:dyDescent="0.3">
      <c r="A175" s="204" t="s">
        <v>127</v>
      </c>
      <c r="B175" s="205" t="s">
        <v>162</v>
      </c>
      <c r="C175" s="204"/>
      <c r="D175" s="206" t="s">
        <v>30</v>
      </c>
      <c r="E175" s="131">
        <v>437.30699999999996</v>
      </c>
      <c r="F175" s="164">
        <f t="shared" si="7"/>
        <v>0</v>
      </c>
      <c r="G175" s="55"/>
      <c r="H175" s="3">
        <f t="shared" si="8"/>
        <v>0</v>
      </c>
      <c r="I175" s="57"/>
      <c r="J175" s="3">
        <f t="shared" si="9"/>
        <v>0</v>
      </c>
    </row>
    <row r="176" spans="1:14" ht="18.75" thickBot="1" x14ac:dyDescent="0.3">
      <c r="A176" s="34"/>
      <c r="B176" s="49"/>
      <c r="C176" s="34"/>
      <c r="D176" s="207"/>
      <c r="E176" s="60" t="s">
        <v>57</v>
      </c>
      <c r="F176" s="143">
        <f>SUM(F119:F175)</f>
        <v>0</v>
      </c>
      <c r="H176" s="144">
        <f>SUM(H119:H175)</f>
        <v>0</v>
      </c>
      <c r="J176" s="144">
        <f>SUM(J119:J175)</f>
        <v>0</v>
      </c>
      <c r="N176" s="5" t="s">
        <v>163</v>
      </c>
    </row>
    <row r="177" spans="1:10" ht="18.75" thickBot="1" x14ac:dyDescent="0.3">
      <c r="A177" s="34"/>
      <c r="B177" s="49"/>
      <c r="C177" s="34"/>
      <c r="D177" s="207"/>
      <c r="E177" s="178"/>
      <c r="F177" s="178"/>
    </row>
    <row r="178" spans="1:10" ht="22.5" customHeight="1" thickBot="1" x14ac:dyDescent="0.3">
      <c r="A178" s="519" t="s">
        <v>164</v>
      </c>
      <c r="B178" s="520"/>
      <c r="C178" s="520"/>
      <c r="D178" s="520"/>
      <c r="E178" s="520"/>
      <c r="F178" s="521"/>
    </row>
    <row r="179" spans="1:10" ht="18.75" thickBot="1" x14ac:dyDescent="0.3">
      <c r="A179" s="208" t="s">
        <v>5</v>
      </c>
      <c r="B179" s="209" t="s">
        <v>6</v>
      </c>
      <c r="C179" s="210" t="s">
        <v>7</v>
      </c>
      <c r="D179" s="211" t="s">
        <v>8</v>
      </c>
      <c r="E179" s="12" t="s">
        <v>9</v>
      </c>
      <c r="F179" s="13" t="s">
        <v>10</v>
      </c>
      <c r="G179" s="14" t="s">
        <v>11</v>
      </c>
      <c r="H179" s="112" t="s">
        <v>12</v>
      </c>
      <c r="I179" s="16" t="s">
        <v>13</v>
      </c>
      <c r="J179" s="113" t="s">
        <v>14</v>
      </c>
    </row>
    <row r="180" spans="1:10" ht="36" x14ac:dyDescent="0.25">
      <c r="A180" s="184"/>
      <c r="B180" s="212" t="s">
        <v>165</v>
      </c>
      <c r="C180" s="186"/>
      <c r="D180" s="187" t="s">
        <v>30</v>
      </c>
      <c r="E180" s="213">
        <v>0</v>
      </c>
      <c r="F180" s="214">
        <v>0</v>
      </c>
      <c r="G180" s="29"/>
      <c r="H180" s="3">
        <f>G180*E180</f>
        <v>0</v>
      </c>
      <c r="I180" s="31"/>
      <c r="J180" s="3">
        <f>I180*H180</f>
        <v>0</v>
      </c>
    </row>
    <row r="181" spans="1:10" ht="72" x14ac:dyDescent="0.25">
      <c r="A181" s="190"/>
      <c r="B181" s="215" t="s">
        <v>100</v>
      </c>
      <c r="C181" s="120"/>
      <c r="D181" s="192" t="s">
        <v>166</v>
      </c>
      <c r="E181" s="196">
        <v>0</v>
      </c>
      <c r="F181" s="196">
        <v>0</v>
      </c>
      <c r="G181" s="29"/>
      <c r="H181" s="3">
        <f>G181*E181</f>
        <v>0</v>
      </c>
      <c r="I181" s="31"/>
      <c r="J181" s="3">
        <f>I181*H181</f>
        <v>0</v>
      </c>
    </row>
    <row r="182" spans="1:10" x14ac:dyDescent="0.25">
      <c r="A182" s="190" t="s">
        <v>19</v>
      </c>
      <c r="B182" s="199" t="s">
        <v>167</v>
      </c>
      <c r="C182" s="120"/>
      <c r="D182" s="192" t="s">
        <v>30</v>
      </c>
      <c r="E182" s="216">
        <v>117.78</v>
      </c>
      <c r="F182" s="164">
        <f t="shared" ref="F182:F198" si="10">E182*C182</f>
        <v>0</v>
      </c>
      <c r="G182" s="29"/>
      <c r="H182" s="3">
        <f t="shared" ref="H182:H197" si="11">G182*E182</f>
        <v>0</v>
      </c>
      <c r="I182" s="31"/>
      <c r="J182" s="3">
        <f t="shared" ref="J182:J197" si="12">I182*H182</f>
        <v>0</v>
      </c>
    </row>
    <row r="183" spans="1:10" x14ac:dyDescent="0.25">
      <c r="A183" s="190" t="s">
        <v>22</v>
      </c>
      <c r="B183" s="199" t="s">
        <v>168</v>
      </c>
      <c r="C183" s="120"/>
      <c r="D183" s="192" t="s">
        <v>30</v>
      </c>
      <c r="E183" s="216">
        <v>123.16199999999999</v>
      </c>
      <c r="F183" s="164">
        <f t="shared" si="10"/>
        <v>0</v>
      </c>
      <c r="G183" s="29"/>
      <c r="H183" s="3">
        <f t="shared" si="11"/>
        <v>0</v>
      </c>
      <c r="I183" s="31"/>
      <c r="J183" s="3">
        <f t="shared" si="12"/>
        <v>0</v>
      </c>
    </row>
    <row r="184" spans="1:10" x14ac:dyDescent="0.25">
      <c r="A184" s="190" t="s">
        <v>24</v>
      </c>
      <c r="B184" s="199" t="s">
        <v>169</v>
      </c>
      <c r="C184" s="120"/>
      <c r="D184" s="192" t="s">
        <v>30</v>
      </c>
      <c r="E184" s="216">
        <v>132.74625</v>
      </c>
      <c r="F184" s="164">
        <f t="shared" si="10"/>
        <v>0</v>
      </c>
      <c r="G184" s="29"/>
      <c r="H184" s="3">
        <f t="shared" si="11"/>
        <v>0</v>
      </c>
      <c r="I184" s="31"/>
      <c r="J184" s="3">
        <f t="shared" si="12"/>
        <v>0</v>
      </c>
    </row>
    <row r="185" spans="1:10" x14ac:dyDescent="0.25">
      <c r="A185" s="190" t="s">
        <v>26</v>
      </c>
      <c r="B185" s="199" t="s">
        <v>170</v>
      </c>
      <c r="C185" s="120"/>
      <c r="D185" s="192" t="s">
        <v>30</v>
      </c>
      <c r="E185" s="216">
        <v>155.3175</v>
      </c>
      <c r="F185" s="164">
        <f t="shared" si="10"/>
        <v>0</v>
      </c>
      <c r="G185" s="29"/>
      <c r="H185" s="3">
        <f t="shared" si="11"/>
        <v>0</v>
      </c>
      <c r="I185" s="31"/>
      <c r="J185" s="3">
        <f t="shared" si="12"/>
        <v>0</v>
      </c>
    </row>
    <row r="186" spans="1:10" x14ac:dyDescent="0.25">
      <c r="A186" s="190" t="s">
        <v>28</v>
      </c>
      <c r="B186" s="199" t="s">
        <v>171</v>
      </c>
      <c r="C186" s="120"/>
      <c r="D186" s="192" t="s">
        <v>30</v>
      </c>
      <c r="E186" s="216">
        <v>168.04124999999999</v>
      </c>
      <c r="F186" s="164">
        <f t="shared" si="10"/>
        <v>0</v>
      </c>
      <c r="G186" s="29"/>
      <c r="H186" s="3">
        <f t="shared" si="11"/>
        <v>0</v>
      </c>
      <c r="I186" s="31"/>
      <c r="J186" s="3">
        <f t="shared" si="12"/>
        <v>0</v>
      </c>
    </row>
    <row r="187" spans="1:10" x14ac:dyDescent="0.25">
      <c r="A187" s="190" t="s">
        <v>31</v>
      </c>
      <c r="B187" s="199" t="s">
        <v>172</v>
      </c>
      <c r="C187" s="120"/>
      <c r="D187" s="192" t="s">
        <v>30</v>
      </c>
      <c r="E187" s="216">
        <v>180.726</v>
      </c>
      <c r="F187" s="164">
        <f t="shared" si="10"/>
        <v>0</v>
      </c>
      <c r="G187" s="29"/>
      <c r="H187" s="3">
        <f t="shared" si="11"/>
        <v>0</v>
      </c>
      <c r="I187" s="31"/>
      <c r="J187" s="3">
        <f t="shared" si="12"/>
        <v>0</v>
      </c>
    </row>
    <row r="188" spans="1:10" x14ac:dyDescent="0.25">
      <c r="A188" s="190" t="s">
        <v>108</v>
      </c>
      <c r="B188" s="199" t="s">
        <v>173</v>
      </c>
      <c r="C188" s="120"/>
      <c r="D188" s="192" t="s">
        <v>30</v>
      </c>
      <c r="E188" s="216">
        <v>193.57649999999998</v>
      </c>
      <c r="F188" s="164">
        <f t="shared" si="10"/>
        <v>0</v>
      </c>
      <c r="G188" s="29"/>
      <c r="H188" s="3">
        <f t="shared" si="11"/>
        <v>0</v>
      </c>
      <c r="I188" s="31"/>
      <c r="J188" s="3">
        <f t="shared" si="12"/>
        <v>0</v>
      </c>
    </row>
    <row r="189" spans="1:10" x14ac:dyDescent="0.25">
      <c r="A189" s="190" t="s">
        <v>110</v>
      </c>
      <c r="B189" s="199" t="s">
        <v>174</v>
      </c>
      <c r="C189" s="120"/>
      <c r="D189" s="192" t="s">
        <v>30</v>
      </c>
      <c r="E189" s="216">
        <v>206.27099999999999</v>
      </c>
      <c r="F189" s="164">
        <f t="shared" si="10"/>
        <v>0</v>
      </c>
      <c r="G189" s="29"/>
      <c r="H189" s="3">
        <f t="shared" si="11"/>
        <v>0</v>
      </c>
      <c r="I189" s="31"/>
      <c r="J189" s="3">
        <f t="shared" si="12"/>
        <v>0</v>
      </c>
    </row>
    <row r="190" spans="1:10" x14ac:dyDescent="0.25">
      <c r="A190" s="190" t="s">
        <v>112</v>
      </c>
      <c r="B190" s="199" t="s">
        <v>175</v>
      </c>
      <c r="C190" s="120"/>
      <c r="D190" s="192" t="s">
        <v>30</v>
      </c>
      <c r="E190" s="216">
        <v>213.98325</v>
      </c>
      <c r="F190" s="164">
        <f t="shared" si="10"/>
        <v>0</v>
      </c>
      <c r="G190" s="29"/>
      <c r="H190" s="3">
        <f t="shared" si="11"/>
        <v>0</v>
      </c>
      <c r="I190" s="31"/>
      <c r="J190" s="3">
        <f t="shared" si="12"/>
        <v>0</v>
      </c>
    </row>
    <row r="191" spans="1:10" x14ac:dyDescent="0.25">
      <c r="A191" s="190" t="s">
        <v>114</v>
      </c>
      <c r="B191" s="199" t="s">
        <v>176</v>
      </c>
      <c r="C191" s="120"/>
      <c r="D191" s="192" t="s">
        <v>30</v>
      </c>
      <c r="E191" s="216">
        <v>225.1275</v>
      </c>
      <c r="F191" s="164">
        <f t="shared" si="10"/>
        <v>0</v>
      </c>
      <c r="G191" s="29"/>
      <c r="H191" s="3">
        <f t="shared" si="11"/>
        <v>0</v>
      </c>
      <c r="I191" s="31"/>
      <c r="J191" s="3">
        <f t="shared" si="12"/>
        <v>0</v>
      </c>
    </row>
    <row r="192" spans="1:10" x14ac:dyDescent="0.25">
      <c r="A192" s="190" t="s">
        <v>116</v>
      </c>
      <c r="B192" s="199" t="s">
        <v>177</v>
      </c>
      <c r="C192" s="120"/>
      <c r="D192" s="192" t="s">
        <v>30</v>
      </c>
      <c r="E192" s="216">
        <v>236.20349999999999</v>
      </c>
      <c r="F192" s="164">
        <f t="shared" si="10"/>
        <v>0</v>
      </c>
      <c r="G192" s="29"/>
      <c r="H192" s="3">
        <f t="shared" si="11"/>
        <v>0</v>
      </c>
      <c r="I192" s="31"/>
      <c r="J192" s="3">
        <f t="shared" si="12"/>
        <v>0</v>
      </c>
    </row>
    <row r="193" spans="1:10" x14ac:dyDescent="0.25">
      <c r="A193" s="190" t="s">
        <v>118</v>
      </c>
      <c r="B193" s="199" t="s">
        <v>178</v>
      </c>
      <c r="C193" s="120"/>
      <c r="D193" s="192" t="s">
        <v>30</v>
      </c>
      <c r="E193" s="216">
        <v>252.018</v>
      </c>
      <c r="F193" s="164">
        <f t="shared" si="10"/>
        <v>0</v>
      </c>
      <c r="G193" s="29"/>
      <c r="H193" s="3">
        <f t="shared" si="11"/>
        <v>0</v>
      </c>
      <c r="I193" s="31"/>
      <c r="J193" s="3">
        <f t="shared" si="12"/>
        <v>0</v>
      </c>
    </row>
    <row r="194" spans="1:10" x14ac:dyDescent="0.25">
      <c r="A194" s="190" t="s">
        <v>47</v>
      </c>
      <c r="B194" s="199" t="s">
        <v>179</v>
      </c>
      <c r="C194" s="120"/>
      <c r="D194" s="192" t="s">
        <v>30</v>
      </c>
      <c r="E194" s="216">
        <v>272.77574999999996</v>
      </c>
      <c r="F194" s="164">
        <f t="shared" si="10"/>
        <v>0</v>
      </c>
      <c r="G194" s="29"/>
      <c r="H194" s="3">
        <f t="shared" si="11"/>
        <v>0</v>
      </c>
      <c r="I194" s="31"/>
      <c r="J194" s="3">
        <f t="shared" si="12"/>
        <v>0</v>
      </c>
    </row>
    <row r="195" spans="1:10" x14ac:dyDescent="0.25">
      <c r="A195" s="190" t="s">
        <v>121</v>
      </c>
      <c r="B195" s="199" t="s">
        <v>180</v>
      </c>
      <c r="C195" s="120"/>
      <c r="D195" s="192" t="s">
        <v>30</v>
      </c>
      <c r="E195" s="216">
        <v>335.02949999999998</v>
      </c>
      <c r="F195" s="164">
        <f t="shared" si="10"/>
        <v>0</v>
      </c>
      <c r="G195" s="29"/>
      <c r="H195" s="3">
        <f t="shared" si="11"/>
        <v>0</v>
      </c>
      <c r="I195" s="31"/>
      <c r="J195" s="3">
        <f t="shared" si="12"/>
        <v>0</v>
      </c>
    </row>
    <row r="196" spans="1:10" x14ac:dyDescent="0.25">
      <c r="A196" s="190" t="s">
        <v>123</v>
      </c>
      <c r="B196" s="199" t="s">
        <v>181</v>
      </c>
      <c r="C196" s="120"/>
      <c r="D196" s="192" t="s">
        <v>30</v>
      </c>
      <c r="E196" s="216">
        <v>355.68975</v>
      </c>
      <c r="F196" s="164">
        <f t="shared" si="10"/>
        <v>0</v>
      </c>
      <c r="G196" s="29"/>
      <c r="H196" s="3">
        <f t="shared" si="11"/>
        <v>0</v>
      </c>
      <c r="I196" s="31"/>
      <c r="J196" s="3">
        <f t="shared" si="12"/>
        <v>0</v>
      </c>
    </row>
    <row r="197" spans="1:10" x14ac:dyDescent="0.25">
      <c r="A197" s="190" t="s">
        <v>125</v>
      </c>
      <c r="B197" s="199" t="s">
        <v>182</v>
      </c>
      <c r="C197" s="120"/>
      <c r="D197" s="192" t="s">
        <v>30</v>
      </c>
      <c r="E197" s="216">
        <v>376.34025000000003</v>
      </c>
      <c r="F197" s="164">
        <f t="shared" si="10"/>
        <v>0</v>
      </c>
      <c r="G197" s="29"/>
      <c r="H197" s="3">
        <f t="shared" si="11"/>
        <v>0</v>
      </c>
      <c r="I197" s="31"/>
      <c r="J197" s="3">
        <f t="shared" si="12"/>
        <v>0</v>
      </c>
    </row>
    <row r="198" spans="1:10" x14ac:dyDescent="0.25">
      <c r="A198" s="190" t="s">
        <v>127</v>
      </c>
      <c r="B198" s="199" t="s">
        <v>183</v>
      </c>
      <c r="C198" s="120"/>
      <c r="D198" s="192" t="s">
        <v>30</v>
      </c>
      <c r="E198" s="216">
        <v>397.15649999999999</v>
      </c>
      <c r="F198" s="164">
        <f t="shared" si="10"/>
        <v>0</v>
      </c>
      <c r="G198" s="29"/>
      <c r="I198" s="31"/>
    </row>
    <row r="199" spans="1:10" x14ac:dyDescent="0.25">
      <c r="A199" s="190"/>
      <c r="B199" s="199"/>
      <c r="C199" s="120"/>
      <c r="D199" s="192"/>
      <c r="E199" s="217"/>
      <c r="F199" s="164"/>
      <c r="G199" s="29"/>
      <c r="I199" s="31"/>
    </row>
    <row r="200" spans="1:10" x14ac:dyDescent="0.25">
      <c r="A200" s="190" t="s">
        <v>19</v>
      </c>
      <c r="B200" s="199" t="s">
        <v>184</v>
      </c>
      <c r="C200" s="120"/>
      <c r="D200" s="192" t="s">
        <v>30</v>
      </c>
      <c r="E200" s="196">
        <v>177.88500000000002</v>
      </c>
      <c r="F200" s="164">
        <f t="shared" ref="F200:F216" si="13">E200*C200</f>
        <v>0</v>
      </c>
      <c r="G200" s="29"/>
      <c r="H200" s="3">
        <f t="shared" ref="H200:H216" si="14">G200*E200</f>
        <v>0</v>
      </c>
      <c r="I200" s="31"/>
      <c r="J200" s="3">
        <f t="shared" ref="J200:J216" si="15">I200*H200</f>
        <v>0</v>
      </c>
    </row>
    <row r="201" spans="1:10" x14ac:dyDescent="0.25">
      <c r="A201" s="190" t="s">
        <v>22</v>
      </c>
      <c r="B201" s="199" t="s">
        <v>185</v>
      </c>
      <c r="C201" s="120"/>
      <c r="D201" s="192" t="s">
        <v>30</v>
      </c>
      <c r="E201" s="196">
        <v>187.32599999999999</v>
      </c>
      <c r="F201" s="164">
        <f t="shared" si="13"/>
        <v>0</v>
      </c>
      <c r="G201" s="29"/>
      <c r="H201" s="3">
        <f t="shared" si="14"/>
        <v>0</v>
      </c>
      <c r="I201" s="31"/>
      <c r="J201" s="3">
        <f t="shared" si="15"/>
        <v>0</v>
      </c>
    </row>
    <row r="202" spans="1:10" x14ac:dyDescent="0.25">
      <c r="A202" s="190" t="s">
        <v>24</v>
      </c>
      <c r="B202" s="199" t="s">
        <v>186</v>
      </c>
      <c r="C202" s="120"/>
      <c r="D202" s="192" t="s">
        <v>30</v>
      </c>
      <c r="E202" s="196">
        <v>199.53</v>
      </c>
      <c r="F202" s="164">
        <f t="shared" si="13"/>
        <v>0</v>
      </c>
      <c r="G202" s="29"/>
      <c r="H202" s="3">
        <f t="shared" si="14"/>
        <v>0</v>
      </c>
      <c r="I202" s="31"/>
      <c r="J202" s="3">
        <f t="shared" si="15"/>
        <v>0</v>
      </c>
    </row>
    <row r="203" spans="1:10" x14ac:dyDescent="0.25">
      <c r="A203" s="190" t="s">
        <v>26</v>
      </c>
      <c r="B203" s="199" t="s">
        <v>187</v>
      </c>
      <c r="C203" s="120">
        <v>1</v>
      </c>
      <c r="D203" s="192" t="s">
        <v>30</v>
      </c>
      <c r="E203" s="196">
        <v>218.637</v>
      </c>
      <c r="F203" s="164">
        <f t="shared" si="13"/>
        <v>218.637</v>
      </c>
      <c r="G203" s="29"/>
      <c r="H203" s="3">
        <f t="shared" si="14"/>
        <v>0</v>
      </c>
      <c r="I203" s="31"/>
      <c r="J203" s="3">
        <f t="shared" si="15"/>
        <v>0</v>
      </c>
    </row>
    <row r="204" spans="1:10" x14ac:dyDescent="0.25">
      <c r="A204" s="190" t="s">
        <v>28</v>
      </c>
      <c r="B204" s="199" t="s">
        <v>188</v>
      </c>
      <c r="C204" s="120"/>
      <c r="D204" s="192" t="s">
        <v>30</v>
      </c>
      <c r="E204" s="196">
        <v>232.029</v>
      </c>
      <c r="F204" s="164">
        <f t="shared" si="13"/>
        <v>0</v>
      </c>
      <c r="G204" s="29"/>
      <c r="H204" s="3">
        <f t="shared" si="14"/>
        <v>0</v>
      </c>
      <c r="I204" s="31"/>
      <c r="J204" s="3">
        <f t="shared" si="15"/>
        <v>0</v>
      </c>
    </row>
    <row r="205" spans="1:10" x14ac:dyDescent="0.25">
      <c r="A205" s="190" t="s">
        <v>31</v>
      </c>
      <c r="B205" s="199" t="s">
        <v>189</v>
      </c>
      <c r="C205" s="120"/>
      <c r="D205" s="192" t="s">
        <v>30</v>
      </c>
      <c r="E205" s="196">
        <v>285.57</v>
      </c>
      <c r="F205" s="164">
        <f t="shared" si="13"/>
        <v>0</v>
      </c>
      <c r="G205" s="29"/>
      <c r="H205" s="3">
        <f t="shared" si="14"/>
        <v>0</v>
      </c>
      <c r="I205" s="31"/>
      <c r="J205" s="3">
        <f t="shared" si="15"/>
        <v>0</v>
      </c>
    </row>
    <row r="206" spans="1:10" x14ac:dyDescent="0.25">
      <c r="A206" s="190" t="s">
        <v>108</v>
      </c>
      <c r="B206" s="199" t="s">
        <v>190</v>
      </c>
      <c r="C206" s="120"/>
      <c r="D206" s="192" t="s">
        <v>30</v>
      </c>
      <c r="E206" s="196">
        <v>296.154</v>
      </c>
      <c r="F206" s="164">
        <f t="shared" si="13"/>
        <v>0</v>
      </c>
      <c r="G206" s="29"/>
      <c r="H206" s="3">
        <f t="shared" si="14"/>
        <v>0</v>
      </c>
      <c r="I206" s="31"/>
      <c r="J206" s="3">
        <f t="shared" si="15"/>
        <v>0</v>
      </c>
    </row>
    <row r="207" spans="1:10" x14ac:dyDescent="0.25">
      <c r="A207" s="190" t="s">
        <v>110</v>
      </c>
      <c r="B207" s="199" t="s">
        <v>191</v>
      </c>
      <c r="C207" s="120"/>
      <c r="D207" s="192" t="s">
        <v>30</v>
      </c>
      <c r="E207" s="196">
        <v>359.73</v>
      </c>
      <c r="F207" s="164">
        <f t="shared" si="13"/>
        <v>0</v>
      </c>
      <c r="G207" s="29"/>
      <c r="H207" s="3">
        <f t="shared" si="14"/>
        <v>0</v>
      </c>
      <c r="I207" s="31"/>
      <c r="J207" s="3">
        <f t="shared" si="15"/>
        <v>0</v>
      </c>
    </row>
    <row r="208" spans="1:10" x14ac:dyDescent="0.25">
      <c r="A208" s="190" t="s">
        <v>112</v>
      </c>
      <c r="B208" s="199" t="s">
        <v>192</v>
      </c>
      <c r="C208" s="120"/>
      <c r="D208" s="192" t="s">
        <v>30</v>
      </c>
      <c r="E208" s="196">
        <v>433.80900000000003</v>
      </c>
      <c r="F208" s="164">
        <f t="shared" si="13"/>
        <v>0</v>
      </c>
      <c r="G208" s="29"/>
      <c r="H208" s="3">
        <f t="shared" si="14"/>
        <v>0</v>
      </c>
      <c r="I208" s="31"/>
      <c r="J208" s="3">
        <f t="shared" si="15"/>
        <v>0</v>
      </c>
    </row>
    <row r="209" spans="1:10" x14ac:dyDescent="0.25">
      <c r="A209" s="190" t="s">
        <v>114</v>
      </c>
      <c r="B209" s="199" t="s">
        <v>193</v>
      </c>
      <c r="C209" s="94"/>
      <c r="D209" s="218" t="s">
        <v>30</v>
      </c>
      <c r="E209" s="196">
        <v>445.45499999999998</v>
      </c>
      <c r="F209" s="164">
        <f t="shared" si="13"/>
        <v>0</v>
      </c>
      <c r="G209" s="29"/>
      <c r="H209" s="3">
        <f t="shared" si="14"/>
        <v>0</v>
      </c>
      <c r="I209" s="31"/>
      <c r="J209" s="3">
        <f t="shared" si="15"/>
        <v>0</v>
      </c>
    </row>
    <row r="210" spans="1:10" x14ac:dyDescent="0.25">
      <c r="A210" s="190" t="s">
        <v>116</v>
      </c>
      <c r="B210" s="199" t="s">
        <v>194</v>
      </c>
      <c r="C210" s="120"/>
      <c r="D210" s="192" t="s">
        <v>30</v>
      </c>
      <c r="E210" s="196">
        <v>479.31300000000005</v>
      </c>
      <c r="F210" s="164">
        <f t="shared" si="13"/>
        <v>0</v>
      </c>
      <c r="G210" s="29"/>
      <c r="H210" s="3">
        <f t="shared" si="14"/>
        <v>0</v>
      </c>
      <c r="I210" s="31"/>
      <c r="J210" s="3">
        <f t="shared" si="15"/>
        <v>0</v>
      </c>
    </row>
    <row r="211" spans="1:10" x14ac:dyDescent="0.25">
      <c r="A211" s="190" t="s">
        <v>118</v>
      </c>
      <c r="B211" s="199" t="s">
        <v>195</v>
      </c>
      <c r="C211" s="120"/>
      <c r="D211" s="192" t="s">
        <v>30</v>
      </c>
      <c r="E211" s="196">
        <v>505.25099999999998</v>
      </c>
      <c r="F211" s="164">
        <f t="shared" si="13"/>
        <v>0</v>
      </c>
      <c r="G211" s="29"/>
      <c r="H211" s="3">
        <f t="shared" si="14"/>
        <v>0</v>
      </c>
      <c r="I211" s="31"/>
      <c r="J211" s="3">
        <f t="shared" si="15"/>
        <v>0</v>
      </c>
    </row>
    <row r="212" spans="1:10" x14ac:dyDescent="0.25">
      <c r="A212" s="190" t="s">
        <v>47</v>
      </c>
      <c r="B212" s="199" t="s">
        <v>196</v>
      </c>
      <c r="C212" s="120"/>
      <c r="D212" s="192" t="s">
        <v>30</v>
      </c>
      <c r="E212" s="196">
        <v>531.17100000000005</v>
      </c>
      <c r="F212" s="164">
        <f t="shared" si="13"/>
        <v>0</v>
      </c>
      <c r="G212" s="29"/>
      <c r="H212" s="3">
        <f t="shared" si="14"/>
        <v>0</v>
      </c>
      <c r="I212" s="31"/>
      <c r="J212" s="3">
        <f t="shared" si="15"/>
        <v>0</v>
      </c>
    </row>
    <row r="213" spans="1:10" x14ac:dyDescent="0.25">
      <c r="A213" s="190" t="s">
        <v>121</v>
      </c>
      <c r="B213" s="199" t="s">
        <v>197</v>
      </c>
      <c r="C213" s="120"/>
      <c r="D213" s="192" t="s">
        <v>30</v>
      </c>
      <c r="E213" s="196">
        <v>548.1</v>
      </c>
      <c r="F213" s="164">
        <f t="shared" si="13"/>
        <v>0</v>
      </c>
      <c r="G213" s="29"/>
      <c r="H213" s="3">
        <f t="shared" si="14"/>
        <v>0</v>
      </c>
      <c r="I213" s="31"/>
      <c r="J213" s="3">
        <f t="shared" si="15"/>
        <v>0</v>
      </c>
    </row>
    <row r="214" spans="1:10" x14ac:dyDescent="0.25">
      <c r="A214" s="190" t="s">
        <v>123</v>
      </c>
      <c r="B214" s="199" t="s">
        <v>198</v>
      </c>
      <c r="C214" s="120"/>
      <c r="D214" s="192" t="s">
        <v>30</v>
      </c>
      <c r="E214" s="196">
        <v>565.029</v>
      </c>
      <c r="F214" s="164">
        <f t="shared" si="13"/>
        <v>0</v>
      </c>
      <c r="G214" s="29"/>
      <c r="H214" s="3">
        <f t="shared" si="14"/>
        <v>0</v>
      </c>
      <c r="I214" s="31"/>
      <c r="J214" s="3">
        <f t="shared" si="15"/>
        <v>0</v>
      </c>
    </row>
    <row r="215" spans="1:10" x14ac:dyDescent="0.25">
      <c r="A215" s="190" t="s">
        <v>125</v>
      </c>
      <c r="B215" s="199" t="s">
        <v>199</v>
      </c>
      <c r="C215" s="120"/>
      <c r="D215" s="192" t="s">
        <v>30</v>
      </c>
      <c r="E215" s="196">
        <v>592.31700000000001</v>
      </c>
      <c r="F215" s="164">
        <f t="shared" si="13"/>
        <v>0</v>
      </c>
      <c r="G215" s="29"/>
      <c r="H215" s="3">
        <f t="shared" si="14"/>
        <v>0</v>
      </c>
      <c r="I215" s="31"/>
      <c r="J215" s="3">
        <f t="shared" si="15"/>
        <v>0</v>
      </c>
    </row>
    <row r="216" spans="1:10" x14ac:dyDescent="0.25">
      <c r="A216" s="190" t="s">
        <v>127</v>
      </c>
      <c r="B216" s="199" t="s">
        <v>200</v>
      </c>
      <c r="C216" s="120"/>
      <c r="D216" s="192" t="s">
        <v>30</v>
      </c>
      <c r="E216" s="196">
        <v>608.625</v>
      </c>
      <c r="F216" s="164">
        <f t="shared" si="13"/>
        <v>0</v>
      </c>
      <c r="G216" s="29"/>
      <c r="H216" s="3">
        <f t="shared" si="14"/>
        <v>0</v>
      </c>
      <c r="I216" s="31"/>
      <c r="J216" s="3">
        <f t="shared" si="15"/>
        <v>0</v>
      </c>
    </row>
    <row r="217" spans="1:10" x14ac:dyDescent="0.25">
      <c r="A217" s="190"/>
      <c r="B217" s="199"/>
      <c r="C217" s="120"/>
      <c r="D217" s="192"/>
      <c r="E217" s="130"/>
      <c r="F217" s="164"/>
      <c r="G217" s="29"/>
      <c r="I217" s="31"/>
    </row>
    <row r="218" spans="1:10" x14ac:dyDescent="0.25">
      <c r="A218" s="190" t="s">
        <v>19</v>
      </c>
      <c r="B218" s="199" t="s">
        <v>201</v>
      </c>
      <c r="C218" s="120"/>
      <c r="D218" s="192" t="s">
        <v>30</v>
      </c>
      <c r="E218" s="131">
        <v>273.42899999999997</v>
      </c>
      <c r="F218" s="164">
        <f t="shared" ref="F218:F234" si="16">E218*C218</f>
        <v>0</v>
      </c>
      <c r="G218" s="29"/>
      <c r="H218" s="3">
        <f t="shared" ref="H218:H234" si="17">G218*E218</f>
        <v>0</v>
      </c>
      <c r="I218" s="31"/>
      <c r="J218" s="3">
        <f t="shared" ref="J218:J234" si="18">I218*H218</f>
        <v>0</v>
      </c>
    </row>
    <row r="219" spans="1:10" x14ac:dyDescent="0.25">
      <c r="A219" s="190" t="s">
        <v>22</v>
      </c>
      <c r="B219" s="199" t="s">
        <v>202</v>
      </c>
      <c r="C219" s="120"/>
      <c r="D219" s="192" t="s">
        <v>30</v>
      </c>
      <c r="E219" s="131">
        <v>289.22400000000005</v>
      </c>
      <c r="F219" s="164">
        <f t="shared" si="16"/>
        <v>0</v>
      </c>
      <c r="G219" s="29"/>
      <c r="H219" s="3">
        <f t="shared" si="17"/>
        <v>0</v>
      </c>
      <c r="I219" s="31"/>
      <c r="J219" s="3">
        <f t="shared" si="18"/>
        <v>0</v>
      </c>
    </row>
    <row r="220" spans="1:10" x14ac:dyDescent="0.25">
      <c r="A220" s="190" t="s">
        <v>24</v>
      </c>
      <c r="B220" s="199" t="s">
        <v>203</v>
      </c>
      <c r="C220" s="120"/>
      <c r="D220" s="192" t="s">
        <v>30</v>
      </c>
      <c r="E220" s="131">
        <v>309.87900000000002</v>
      </c>
      <c r="F220" s="164">
        <f t="shared" si="16"/>
        <v>0</v>
      </c>
      <c r="G220" s="29"/>
      <c r="H220" s="3">
        <f t="shared" si="17"/>
        <v>0</v>
      </c>
      <c r="I220" s="31"/>
      <c r="J220" s="3">
        <f t="shared" si="18"/>
        <v>0</v>
      </c>
    </row>
    <row r="221" spans="1:10" x14ac:dyDescent="0.25">
      <c r="A221" s="190" t="s">
        <v>26</v>
      </c>
      <c r="B221" s="199" t="s">
        <v>204</v>
      </c>
      <c r="C221" s="120"/>
      <c r="D221" s="192" t="s">
        <v>30</v>
      </c>
      <c r="E221" s="131">
        <v>322.49700000000001</v>
      </c>
      <c r="F221" s="164">
        <f t="shared" si="16"/>
        <v>0</v>
      </c>
      <c r="G221" s="29"/>
      <c r="H221" s="3">
        <f t="shared" si="17"/>
        <v>0</v>
      </c>
      <c r="I221" s="31"/>
      <c r="J221" s="3">
        <f t="shared" si="18"/>
        <v>0</v>
      </c>
    </row>
    <row r="222" spans="1:10" x14ac:dyDescent="0.25">
      <c r="A222" s="190" t="s">
        <v>28</v>
      </c>
      <c r="B222" s="199" t="s">
        <v>205</v>
      </c>
      <c r="C222" s="120"/>
      <c r="D222" s="192" t="s">
        <v>30</v>
      </c>
      <c r="E222" s="131">
        <v>333.71100000000001</v>
      </c>
      <c r="F222" s="164">
        <f t="shared" si="16"/>
        <v>0</v>
      </c>
      <c r="G222" s="29"/>
      <c r="H222" s="3">
        <f t="shared" si="17"/>
        <v>0</v>
      </c>
      <c r="I222" s="31"/>
      <c r="J222" s="3">
        <f t="shared" si="18"/>
        <v>0</v>
      </c>
    </row>
    <row r="223" spans="1:10" x14ac:dyDescent="0.25">
      <c r="A223" s="190" t="s">
        <v>31</v>
      </c>
      <c r="B223" s="199" t="s">
        <v>206</v>
      </c>
      <c r="C223" s="120"/>
      <c r="D223" s="192" t="s">
        <v>30</v>
      </c>
      <c r="E223" s="131">
        <v>347.74200000000002</v>
      </c>
      <c r="F223" s="164">
        <f t="shared" si="16"/>
        <v>0</v>
      </c>
      <c r="G223" s="29"/>
      <c r="H223" s="3">
        <f t="shared" si="17"/>
        <v>0</v>
      </c>
      <c r="I223" s="31"/>
      <c r="J223" s="3">
        <f t="shared" si="18"/>
        <v>0</v>
      </c>
    </row>
    <row r="224" spans="1:10" x14ac:dyDescent="0.25">
      <c r="A224" s="190" t="s">
        <v>108</v>
      </c>
      <c r="B224" s="199" t="s">
        <v>207</v>
      </c>
      <c r="C224" s="120"/>
      <c r="D224" s="192" t="s">
        <v>30</v>
      </c>
      <c r="E224" s="131">
        <v>479.73599999999999</v>
      </c>
      <c r="F224" s="164">
        <f t="shared" si="16"/>
        <v>0</v>
      </c>
      <c r="G224" s="29"/>
      <c r="H224" s="3">
        <f t="shared" si="17"/>
        <v>0</v>
      </c>
      <c r="I224" s="31"/>
      <c r="J224" s="3">
        <f t="shared" si="18"/>
        <v>0</v>
      </c>
    </row>
    <row r="225" spans="1:10" x14ac:dyDescent="0.25">
      <c r="A225" s="190" t="s">
        <v>110</v>
      </c>
      <c r="B225" s="199" t="s">
        <v>208</v>
      </c>
      <c r="C225" s="120"/>
      <c r="D225" s="192" t="s">
        <v>30</v>
      </c>
      <c r="E225" s="131">
        <v>493.59600000000006</v>
      </c>
      <c r="F225" s="164">
        <f t="shared" si="16"/>
        <v>0</v>
      </c>
      <c r="G225" s="29"/>
      <c r="H225" s="3">
        <f t="shared" si="17"/>
        <v>0</v>
      </c>
      <c r="I225" s="31"/>
      <c r="J225" s="3">
        <f t="shared" si="18"/>
        <v>0</v>
      </c>
    </row>
    <row r="226" spans="1:10" x14ac:dyDescent="0.25">
      <c r="A226" s="190" t="s">
        <v>112</v>
      </c>
      <c r="B226" s="199" t="s">
        <v>209</v>
      </c>
      <c r="C226" s="120"/>
      <c r="D226" s="192" t="s">
        <v>30</v>
      </c>
      <c r="E226" s="131">
        <v>508.608</v>
      </c>
      <c r="F226" s="164">
        <f t="shared" si="16"/>
        <v>0</v>
      </c>
      <c r="G226" s="29"/>
      <c r="H226" s="3">
        <f t="shared" si="17"/>
        <v>0</v>
      </c>
      <c r="I226" s="31"/>
      <c r="J226" s="3">
        <f t="shared" si="18"/>
        <v>0</v>
      </c>
    </row>
    <row r="227" spans="1:10" x14ac:dyDescent="0.25">
      <c r="A227" s="190" t="s">
        <v>114</v>
      </c>
      <c r="B227" s="199" t="s">
        <v>210</v>
      </c>
      <c r="C227" s="120"/>
      <c r="D227" s="192" t="s">
        <v>30</v>
      </c>
      <c r="E227" s="131">
        <v>521.51400000000001</v>
      </c>
      <c r="F227" s="164">
        <f t="shared" si="16"/>
        <v>0</v>
      </c>
      <c r="G227" s="29"/>
      <c r="H227" s="3">
        <f t="shared" si="17"/>
        <v>0</v>
      </c>
      <c r="I227" s="31"/>
      <c r="J227" s="3">
        <f t="shared" si="18"/>
        <v>0</v>
      </c>
    </row>
    <row r="228" spans="1:10" x14ac:dyDescent="0.25">
      <c r="A228" s="190" t="s">
        <v>116</v>
      </c>
      <c r="B228" s="199" t="s">
        <v>211</v>
      </c>
      <c r="C228" s="120"/>
      <c r="D228" s="192" t="s">
        <v>30</v>
      </c>
      <c r="E228" s="131">
        <v>549.78300000000002</v>
      </c>
      <c r="F228" s="164">
        <f t="shared" si="16"/>
        <v>0</v>
      </c>
      <c r="G228" s="29"/>
      <c r="H228" s="3">
        <f t="shared" si="17"/>
        <v>0</v>
      </c>
      <c r="I228" s="31"/>
      <c r="J228" s="3">
        <f t="shared" si="18"/>
        <v>0</v>
      </c>
    </row>
    <row r="229" spans="1:10" x14ac:dyDescent="0.25">
      <c r="A229" s="190" t="s">
        <v>118</v>
      </c>
      <c r="B229" s="199" t="s">
        <v>212</v>
      </c>
      <c r="C229" s="120"/>
      <c r="D229" s="192" t="s">
        <v>30</v>
      </c>
      <c r="E229" s="131">
        <v>577.00800000000004</v>
      </c>
      <c r="F229" s="164">
        <f t="shared" si="16"/>
        <v>0</v>
      </c>
      <c r="G229" s="29"/>
      <c r="H229" s="3">
        <f t="shared" si="17"/>
        <v>0</v>
      </c>
      <c r="I229" s="31"/>
      <c r="J229" s="3">
        <f t="shared" si="18"/>
        <v>0</v>
      </c>
    </row>
    <row r="230" spans="1:10" x14ac:dyDescent="0.25">
      <c r="A230" s="190" t="s">
        <v>47</v>
      </c>
      <c r="B230" s="199" t="s">
        <v>213</v>
      </c>
      <c r="C230" s="120"/>
      <c r="D230" s="192" t="s">
        <v>30</v>
      </c>
      <c r="E230" s="131">
        <v>599.83199999999999</v>
      </c>
      <c r="F230" s="164">
        <f t="shared" si="16"/>
        <v>0</v>
      </c>
      <c r="G230" s="29"/>
      <c r="H230" s="3">
        <f t="shared" si="17"/>
        <v>0</v>
      </c>
      <c r="I230" s="31"/>
      <c r="J230" s="3">
        <f t="shared" si="18"/>
        <v>0</v>
      </c>
    </row>
    <row r="231" spans="1:10" x14ac:dyDescent="0.25">
      <c r="A231" s="190" t="s">
        <v>121</v>
      </c>
      <c r="B231" s="199" t="s">
        <v>214</v>
      </c>
      <c r="C231" s="120"/>
      <c r="D231" s="192" t="s">
        <v>30</v>
      </c>
      <c r="E231" s="131">
        <v>623.01600000000008</v>
      </c>
      <c r="F231" s="164">
        <f t="shared" si="16"/>
        <v>0</v>
      </c>
      <c r="G231" s="29"/>
      <c r="H231" s="3">
        <f t="shared" si="17"/>
        <v>0</v>
      </c>
      <c r="I231" s="31"/>
      <c r="J231" s="3">
        <f t="shared" si="18"/>
        <v>0</v>
      </c>
    </row>
    <row r="232" spans="1:10" x14ac:dyDescent="0.25">
      <c r="A232" s="190" t="s">
        <v>123</v>
      </c>
      <c r="B232" s="199" t="s">
        <v>215</v>
      </c>
      <c r="C232" s="120"/>
      <c r="D232" s="192" t="s">
        <v>30</v>
      </c>
      <c r="E232" s="131">
        <v>645.87599999999998</v>
      </c>
      <c r="F232" s="164">
        <f t="shared" si="16"/>
        <v>0</v>
      </c>
      <c r="G232" s="29"/>
      <c r="H232" s="3">
        <f t="shared" si="17"/>
        <v>0</v>
      </c>
      <c r="I232" s="31"/>
      <c r="J232" s="3">
        <f t="shared" si="18"/>
        <v>0</v>
      </c>
    </row>
    <row r="233" spans="1:10" x14ac:dyDescent="0.25">
      <c r="A233" s="190" t="s">
        <v>125</v>
      </c>
      <c r="B233" s="199" t="s">
        <v>216</v>
      </c>
      <c r="C233" s="120"/>
      <c r="D233" s="192" t="s">
        <v>30</v>
      </c>
      <c r="E233" s="131">
        <v>683.11800000000005</v>
      </c>
      <c r="F233" s="164">
        <f t="shared" si="16"/>
        <v>0</v>
      </c>
      <c r="G233" s="29"/>
      <c r="H233" s="3">
        <f t="shared" si="17"/>
        <v>0</v>
      </c>
      <c r="I233" s="31"/>
      <c r="J233" s="3">
        <f t="shared" si="18"/>
        <v>0</v>
      </c>
    </row>
    <row r="234" spans="1:10" x14ac:dyDescent="0.25">
      <c r="A234" s="190" t="s">
        <v>127</v>
      </c>
      <c r="B234" s="199" t="s">
        <v>217</v>
      </c>
      <c r="C234" s="120"/>
      <c r="D234" s="192" t="s">
        <v>30</v>
      </c>
      <c r="E234" s="131">
        <v>705.81600000000003</v>
      </c>
      <c r="F234" s="164">
        <f t="shared" si="16"/>
        <v>0</v>
      </c>
      <c r="G234" s="29"/>
      <c r="H234" s="3">
        <f t="shared" si="17"/>
        <v>0</v>
      </c>
      <c r="I234" s="31"/>
      <c r="J234" s="3">
        <f t="shared" si="18"/>
        <v>0</v>
      </c>
    </row>
    <row r="235" spans="1:10" x14ac:dyDescent="0.25">
      <c r="A235" s="190"/>
      <c r="B235" s="199"/>
      <c r="C235" s="120"/>
      <c r="D235" s="192"/>
      <c r="E235" s="130"/>
      <c r="F235" s="164"/>
      <c r="G235" s="29"/>
      <c r="I235" s="31"/>
    </row>
    <row r="236" spans="1:10" x14ac:dyDescent="0.25">
      <c r="A236" s="190" t="s">
        <v>19</v>
      </c>
      <c r="B236" s="199" t="s">
        <v>218</v>
      </c>
      <c r="C236" s="120"/>
      <c r="D236" s="192" t="s">
        <v>30</v>
      </c>
      <c r="E236" s="131">
        <v>361.53</v>
      </c>
      <c r="F236" s="164">
        <f t="shared" ref="F236:F252" si="19">E236*C236</f>
        <v>0</v>
      </c>
      <c r="G236" s="29"/>
      <c r="H236" s="3">
        <f t="shared" ref="H236:H252" si="20">G236*E236</f>
        <v>0</v>
      </c>
      <c r="I236" s="31"/>
      <c r="J236" s="3">
        <f t="shared" ref="J236:J252" si="21">I236*H236</f>
        <v>0</v>
      </c>
    </row>
    <row r="237" spans="1:10" x14ac:dyDescent="0.25">
      <c r="A237" s="190" t="s">
        <v>22</v>
      </c>
      <c r="B237" s="199" t="s">
        <v>219</v>
      </c>
      <c r="C237" s="120"/>
      <c r="D237" s="192" t="s">
        <v>30</v>
      </c>
      <c r="E237" s="131">
        <v>377.32499999999999</v>
      </c>
      <c r="F237" s="164">
        <f t="shared" si="19"/>
        <v>0</v>
      </c>
      <c r="G237" s="29"/>
      <c r="H237" s="3">
        <f t="shared" si="20"/>
        <v>0</v>
      </c>
      <c r="I237" s="31"/>
      <c r="J237" s="3">
        <f t="shared" si="21"/>
        <v>0</v>
      </c>
    </row>
    <row r="238" spans="1:10" x14ac:dyDescent="0.25">
      <c r="A238" s="190" t="s">
        <v>24</v>
      </c>
      <c r="B238" s="199" t="s">
        <v>220</v>
      </c>
      <c r="C238" s="120"/>
      <c r="D238" s="192" t="s">
        <v>30</v>
      </c>
      <c r="E238" s="131">
        <v>397.512</v>
      </c>
      <c r="F238" s="164">
        <f t="shared" si="19"/>
        <v>0</v>
      </c>
      <c r="G238" s="29"/>
      <c r="H238" s="3">
        <f t="shared" si="20"/>
        <v>0</v>
      </c>
      <c r="I238" s="31"/>
      <c r="J238" s="3">
        <f t="shared" si="21"/>
        <v>0</v>
      </c>
    </row>
    <row r="239" spans="1:10" x14ac:dyDescent="0.25">
      <c r="A239" s="190" t="s">
        <v>26</v>
      </c>
      <c r="B239" s="199" t="s">
        <v>221</v>
      </c>
      <c r="C239" s="120"/>
      <c r="D239" s="192" t="s">
        <v>30</v>
      </c>
      <c r="E239" s="131">
        <v>410.67</v>
      </c>
      <c r="F239" s="164">
        <f t="shared" si="19"/>
        <v>0</v>
      </c>
      <c r="G239" s="29"/>
      <c r="H239" s="3">
        <f t="shared" si="20"/>
        <v>0</v>
      </c>
      <c r="I239" s="31"/>
      <c r="J239" s="3">
        <f t="shared" si="21"/>
        <v>0</v>
      </c>
    </row>
    <row r="240" spans="1:10" x14ac:dyDescent="0.25">
      <c r="A240" s="190" t="s">
        <v>28</v>
      </c>
      <c r="B240" s="199" t="s">
        <v>222</v>
      </c>
      <c r="C240" s="120"/>
      <c r="D240" s="192" t="s">
        <v>30</v>
      </c>
      <c r="E240" s="131">
        <v>421.2</v>
      </c>
      <c r="F240" s="164">
        <f t="shared" si="19"/>
        <v>0</v>
      </c>
      <c r="G240" s="29"/>
      <c r="H240" s="3">
        <f t="shared" si="20"/>
        <v>0</v>
      </c>
      <c r="I240" s="31"/>
      <c r="J240" s="3">
        <f t="shared" si="21"/>
        <v>0</v>
      </c>
    </row>
    <row r="241" spans="1:14" x14ac:dyDescent="0.25">
      <c r="A241" s="190" t="s">
        <v>31</v>
      </c>
      <c r="B241" s="199" t="s">
        <v>223</v>
      </c>
      <c r="C241" s="120"/>
      <c r="D241" s="192" t="s">
        <v>30</v>
      </c>
      <c r="E241" s="131">
        <v>435.24</v>
      </c>
      <c r="F241" s="164">
        <f t="shared" si="19"/>
        <v>0</v>
      </c>
      <c r="G241" s="29"/>
      <c r="H241" s="3">
        <f t="shared" si="20"/>
        <v>0</v>
      </c>
      <c r="I241" s="31"/>
      <c r="J241" s="3">
        <f t="shared" si="21"/>
        <v>0</v>
      </c>
    </row>
    <row r="242" spans="1:14" x14ac:dyDescent="0.25">
      <c r="A242" s="190" t="s">
        <v>108</v>
      </c>
      <c r="B242" s="199" t="s">
        <v>224</v>
      </c>
      <c r="C242" s="120"/>
      <c r="D242" s="192" t="s">
        <v>30</v>
      </c>
      <c r="E242" s="131">
        <v>566.86500000000001</v>
      </c>
      <c r="F242" s="164">
        <f t="shared" si="19"/>
        <v>0</v>
      </c>
      <c r="G242" s="29"/>
      <c r="H242" s="3">
        <f t="shared" si="20"/>
        <v>0</v>
      </c>
      <c r="I242" s="31"/>
      <c r="J242" s="3">
        <f t="shared" si="21"/>
        <v>0</v>
      </c>
    </row>
    <row r="243" spans="1:14" x14ac:dyDescent="0.25">
      <c r="A243" s="190" t="s">
        <v>110</v>
      </c>
      <c r="B243" s="199" t="s">
        <v>225</v>
      </c>
      <c r="C243" s="120"/>
      <c r="D243" s="192" t="s">
        <v>30</v>
      </c>
      <c r="E243" s="131">
        <v>580.90500000000009</v>
      </c>
      <c r="F243" s="164">
        <f t="shared" si="19"/>
        <v>0</v>
      </c>
      <c r="G243" s="29"/>
      <c r="H243" s="3">
        <f t="shared" si="20"/>
        <v>0</v>
      </c>
      <c r="I243" s="31"/>
      <c r="J243" s="3">
        <f t="shared" si="21"/>
        <v>0</v>
      </c>
    </row>
    <row r="244" spans="1:14" x14ac:dyDescent="0.25">
      <c r="A244" s="190" t="s">
        <v>112</v>
      </c>
      <c r="B244" s="199" t="s">
        <v>226</v>
      </c>
      <c r="C244" s="120"/>
      <c r="D244" s="192" t="s">
        <v>30</v>
      </c>
      <c r="E244" s="131">
        <v>634.125</v>
      </c>
      <c r="F244" s="164">
        <f t="shared" si="19"/>
        <v>0</v>
      </c>
      <c r="G244" s="29"/>
      <c r="H244" s="3">
        <f t="shared" si="20"/>
        <v>0</v>
      </c>
      <c r="I244" s="31"/>
      <c r="J244" s="3">
        <f t="shared" si="21"/>
        <v>0</v>
      </c>
    </row>
    <row r="245" spans="1:14" x14ac:dyDescent="0.25">
      <c r="A245" s="190" t="s">
        <v>114</v>
      </c>
      <c r="B245" s="199" t="s">
        <v>227</v>
      </c>
      <c r="C245" s="120"/>
      <c r="D245" s="192" t="s">
        <v>30</v>
      </c>
      <c r="E245" s="131">
        <v>618.64200000000005</v>
      </c>
      <c r="F245" s="164">
        <f t="shared" si="19"/>
        <v>0</v>
      </c>
      <c r="G245" s="29"/>
      <c r="H245" s="3">
        <f t="shared" si="20"/>
        <v>0</v>
      </c>
      <c r="I245" s="31"/>
      <c r="J245" s="3">
        <f t="shared" si="21"/>
        <v>0</v>
      </c>
    </row>
    <row r="246" spans="1:14" x14ac:dyDescent="0.25">
      <c r="A246" s="190" t="s">
        <v>116</v>
      </c>
      <c r="B246" s="199" t="s">
        <v>228</v>
      </c>
      <c r="C246" s="94">
        <v>27</v>
      </c>
      <c r="D246" s="218" t="s">
        <v>30</v>
      </c>
      <c r="E246" s="131">
        <v>713.42100000000005</v>
      </c>
      <c r="F246" s="164">
        <f t="shared" si="19"/>
        <v>19262.367000000002</v>
      </c>
      <c r="G246" s="29"/>
      <c r="H246" s="3">
        <f t="shared" si="20"/>
        <v>0</v>
      </c>
      <c r="I246" s="31"/>
      <c r="J246" s="3">
        <f t="shared" si="21"/>
        <v>0</v>
      </c>
    </row>
    <row r="247" spans="1:14" x14ac:dyDescent="0.25">
      <c r="A247" s="190" t="s">
        <v>118</v>
      </c>
      <c r="B247" s="199" t="s">
        <v>229</v>
      </c>
      <c r="C247" s="120"/>
      <c r="D247" s="192" t="s">
        <v>30</v>
      </c>
      <c r="E247" s="131">
        <v>793.548</v>
      </c>
      <c r="F247" s="164">
        <f t="shared" si="19"/>
        <v>0</v>
      </c>
      <c r="G247" s="29"/>
      <c r="H247" s="3">
        <f t="shared" si="20"/>
        <v>0</v>
      </c>
      <c r="I247" s="31"/>
      <c r="J247" s="3">
        <f t="shared" si="21"/>
        <v>0</v>
      </c>
    </row>
    <row r="248" spans="1:14" x14ac:dyDescent="0.25">
      <c r="A248" s="190" t="s">
        <v>47</v>
      </c>
      <c r="B248" s="199" t="s">
        <v>230</v>
      </c>
      <c r="C248" s="120"/>
      <c r="D248" s="192" t="s">
        <v>30</v>
      </c>
      <c r="E248" s="219">
        <v>877.5630000000001</v>
      </c>
      <c r="F248" s="164">
        <f t="shared" si="19"/>
        <v>0</v>
      </c>
      <c r="G248" s="29"/>
      <c r="H248" s="3">
        <f t="shared" si="20"/>
        <v>0</v>
      </c>
      <c r="I248" s="31"/>
      <c r="J248" s="3">
        <f t="shared" si="21"/>
        <v>0</v>
      </c>
    </row>
    <row r="249" spans="1:14" x14ac:dyDescent="0.25">
      <c r="A249" s="190" t="s">
        <v>121</v>
      </c>
      <c r="B249" s="199" t="s">
        <v>231</v>
      </c>
      <c r="C249" s="120"/>
      <c r="D249" s="192" t="s">
        <v>30</v>
      </c>
      <c r="E249" s="219">
        <v>1053.0629999999999</v>
      </c>
      <c r="F249" s="164">
        <f t="shared" si="19"/>
        <v>0</v>
      </c>
      <c r="G249" s="29"/>
      <c r="H249" s="3">
        <f t="shared" si="20"/>
        <v>0</v>
      </c>
      <c r="I249" s="31"/>
      <c r="J249" s="3">
        <f t="shared" si="21"/>
        <v>0</v>
      </c>
    </row>
    <row r="250" spans="1:14" x14ac:dyDescent="0.25">
      <c r="A250" s="190" t="s">
        <v>123</v>
      </c>
      <c r="B250" s="199" t="s">
        <v>232</v>
      </c>
      <c r="C250" s="120"/>
      <c r="D250" s="192" t="s">
        <v>30</v>
      </c>
      <c r="E250" s="219">
        <v>1140.75</v>
      </c>
      <c r="F250" s="164">
        <f t="shared" si="19"/>
        <v>0</v>
      </c>
      <c r="G250" s="29"/>
      <c r="H250" s="3">
        <f t="shared" si="20"/>
        <v>0</v>
      </c>
      <c r="I250" s="31"/>
      <c r="J250" s="3">
        <f t="shared" si="21"/>
        <v>0</v>
      </c>
    </row>
    <row r="251" spans="1:14" x14ac:dyDescent="0.25">
      <c r="A251" s="190" t="s">
        <v>125</v>
      </c>
      <c r="B251" s="199" t="s">
        <v>233</v>
      </c>
      <c r="C251" s="120"/>
      <c r="D251" s="192" t="s">
        <v>30</v>
      </c>
      <c r="E251" s="219">
        <v>1228.5</v>
      </c>
      <c r="F251" s="164">
        <f t="shared" si="19"/>
        <v>0</v>
      </c>
      <c r="G251" s="29"/>
      <c r="H251" s="3">
        <f t="shared" si="20"/>
        <v>0</v>
      </c>
      <c r="I251" s="31"/>
      <c r="J251" s="3">
        <f t="shared" si="21"/>
        <v>0</v>
      </c>
    </row>
    <row r="252" spans="1:14" ht="18.75" thickBot="1" x14ac:dyDescent="0.3">
      <c r="A252" s="220" t="s">
        <v>127</v>
      </c>
      <c r="B252" s="205" t="s">
        <v>234</v>
      </c>
      <c r="C252" s="204"/>
      <c r="D252" s="206" t="s">
        <v>30</v>
      </c>
      <c r="E252" s="221">
        <v>1316.25</v>
      </c>
      <c r="F252" s="222">
        <f t="shared" si="19"/>
        <v>0</v>
      </c>
      <c r="G252" s="55"/>
      <c r="H252" s="3">
        <f t="shared" si="20"/>
        <v>0</v>
      </c>
      <c r="I252" s="57"/>
      <c r="J252" s="3">
        <f t="shared" si="21"/>
        <v>0</v>
      </c>
    </row>
    <row r="253" spans="1:14" ht="18.75" thickBot="1" x14ac:dyDescent="0.3">
      <c r="A253" s="223"/>
      <c r="B253" s="49"/>
      <c r="C253" s="34"/>
      <c r="D253" s="207"/>
      <c r="E253" s="60" t="s">
        <v>57</v>
      </c>
      <c r="F253" s="224">
        <f>SUM(F180:F252)</f>
        <v>19481.004000000001</v>
      </c>
      <c r="H253" s="225">
        <f>SUM(H180:H252)</f>
        <v>0</v>
      </c>
      <c r="J253" s="225">
        <f>SUM(J180:J252)</f>
        <v>0</v>
      </c>
      <c r="N253" s="5" t="s">
        <v>163</v>
      </c>
    </row>
    <row r="254" spans="1:14" ht="18.75" thickBot="1" x14ac:dyDescent="0.3">
      <c r="A254" s="223"/>
      <c r="B254" s="49"/>
      <c r="C254" s="34"/>
      <c r="D254" s="207"/>
      <c r="E254" s="226"/>
      <c r="F254" s="178"/>
    </row>
    <row r="255" spans="1:14" ht="22.5" customHeight="1" thickBot="1" x14ac:dyDescent="0.3">
      <c r="A255" s="531" t="s">
        <v>235</v>
      </c>
      <c r="B255" s="532"/>
      <c r="C255" s="532"/>
      <c r="D255" s="532"/>
      <c r="E255" s="532"/>
      <c r="F255" s="533"/>
    </row>
    <row r="256" spans="1:14" ht="18.75" thickBot="1" x14ac:dyDescent="0.3">
      <c r="A256" s="180" t="s">
        <v>5</v>
      </c>
      <c r="B256" s="181" t="s">
        <v>6</v>
      </c>
      <c r="C256" s="182" t="s">
        <v>7</v>
      </c>
      <c r="D256" s="183" t="s">
        <v>8</v>
      </c>
      <c r="E256" s="12" t="s">
        <v>9</v>
      </c>
      <c r="F256" s="13" t="s">
        <v>10</v>
      </c>
      <c r="G256" s="14" t="s">
        <v>11</v>
      </c>
      <c r="H256" s="112" t="s">
        <v>12</v>
      </c>
      <c r="I256" s="16" t="s">
        <v>13</v>
      </c>
      <c r="J256" s="113" t="s">
        <v>14</v>
      </c>
    </row>
    <row r="257" spans="1:10" ht="18.75" thickBot="1" x14ac:dyDescent="0.3">
      <c r="A257" s="227">
        <v>1</v>
      </c>
      <c r="B257" s="228" t="s">
        <v>236</v>
      </c>
      <c r="C257" s="227"/>
      <c r="D257" s="229"/>
      <c r="E257" s="230"/>
      <c r="F257" s="231"/>
      <c r="G257" s="29"/>
      <c r="I257" s="31"/>
    </row>
    <row r="258" spans="1:10" x14ac:dyDescent="0.25">
      <c r="A258" s="232"/>
      <c r="B258" s="233"/>
      <c r="C258" s="232"/>
      <c r="D258" s="233"/>
      <c r="E258" s="234"/>
      <c r="F258" s="235"/>
      <c r="G258" s="29"/>
      <c r="I258" s="31"/>
    </row>
    <row r="259" spans="1:10" ht="18.75" x14ac:dyDescent="0.25">
      <c r="A259" s="232" t="s">
        <v>19</v>
      </c>
      <c r="B259" s="236" t="s">
        <v>237</v>
      </c>
      <c r="C259" s="237"/>
      <c r="D259" s="238" t="s">
        <v>21</v>
      </c>
      <c r="E259" s="239">
        <v>8.8822499999999991</v>
      </c>
      <c r="F259" s="239">
        <f t="shared" ref="F259:F264" si="22">E259*C259</f>
        <v>0</v>
      </c>
      <c r="G259" s="29"/>
      <c r="H259" s="3">
        <f t="shared" ref="H259:H264" si="23">G259*E259</f>
        <v>0</v>
      </c>
      <c r="I259" s="31"/>
      <c r="J259" s="3">
        <f t="shared" ref="J259:J264" si="24">I259*H259</f>
        <v>0</v>
      </c>
    </row>
    <row r="260" spans="1:10" x14ac:dyDescent="0.25">
      <c r="A260" s="232" t="s">
        <v>22</v>
      </c>
      <c r="B260" s="236" t="s">
        <v>238</v>
      </c>
      <c r="C260" s="237">
        <v>40</v>
      </c>
      <c r="D260" s="238" t="s">
        <v>21</v>
      </c>
      <c r="E260" s="239">
        <v>10.413</v>
      </c>
      <c r="F260" s="239">
        <f t="shared" si="22"/>
        <v>416.52</v>
      </c>
      <c r="G260" s="29"/>
      <c r="H260" s="3">
        <f t="shared" si="23"/>
        <v>0</v>
      </c>
      <c r="I260" s="31"/>
      <c r="J260" s="3">
        <f t="shared" si="24"/>
        <v>0</v>
      </c>
    </row>
    <row r="261" spans="1:10" x14ac:dyDescent="0.25">
      <c r="A261" s="232" t="s">
        <v>24</v>
      </c>
      <c r="B261" s="236" t="s">
        <v>239</v>
      </c>
      <c r="C261" s="237"/>
      <c r="D261" s="238" t="s">
        <v>21</v>
      </c>
      <c r="E261" s="239">
        <v>4.875</v>
      </c>
      <c r="F261" s="239">
        <f t="shared" si="22"/>
        <v>0</v>
      </c>
      <c r="G261" s="29"/>
      <c r="H261" s="3">
        <f t="shared" si="23"/>
        <v>0</v>
      </c>
      <c r="I261" s="31"/>
      <c r="J261" s="3">
        <f t="shared" si="24"/>
        <v>0</v>
      </c>
    </row>
    <row r="262" spans="1:10" x14ac:dyDescent="0.25">
      <c r="A262" s="232" t="s">
        <v>26</v>
      </c>
      <c r="B262" s="236" t="s">
        <v>240</v>
      </c>
      <c r="C262" s="237">
        <v>16</v>
      </c>
      <c r="D262" s="238" t="s">
        <v>21</v>
      </c>
      <c r="E262" s="240">
        <v>7.69</v>
      </c>
      <c r="F262" s="239">
        <f t="shared" si="22"/>
        <v>123.04</v>
      </c>
      <c r="G262" s="29"/>
      <c r="H262" s="3">
        <f t="shared" si="23"/>
        <v>0</v>
      </c>
      <c r="I262" s="31"/>
      <c r="J262" s="3">
        <f t="shared" si="24"/>
        <v>0</v>
      </c>
    </row>
    <row r="263" spans="1:10" x14ac:dyDescent="0.25">
      <c r="A263" s="232" t="s">
        <v>28</v>
      </c>
      <c r="B263" s="236" t="s">
        <v>241</v>
      </c>
      <c r="C263" s="237"/>
      <c r="D263" s="238" t="s">
        <v>21</v>
      </c>
      <c r="E263" s="239">
        <v>15.6</v>
      </c>
      <c r="F263" s="239">
        <f t="shared" si="22"/>
        <v>0</v>
      </c>
      <c r="G263" s="29"/>
      <c r="H263" s="3">
        <f t="shared" si="23"/>
        <v>0</v>
      </c>
      <c r="I263" s="31"/>
      <c r="J263" s="3">
        <f t="shared" si="24"/>
        <v>0</v>
      </c>
    </row>
    <row r="264" spans="1:10" x14ac:dyDescent="0.25">
      <c r="A264" s="232" t="s">
        <v>31</v>
      </c>
      <c r="B264" s="236" t="s">
        <v>242</v>
      </c>
      <c r="C264" s="237"/>
      <c r="D264" s="238" t="s">
        <v>21</v>
      </c>
      <c r="E264" s="239">
        <v>14.63</v>
      </c>
      <c r="F264" s="239">
        <f t="shared" si="22"/>
        <v>0</v>
      </c>
      <c r="G264" s="29"/>
      <c r="H264" s="3">
        <f t="shared" si="23"/>
        <v>0</v>
      </c>
      <c r="I264" s="31"/>
      <c r="J264" s="3">
        <f t="shared" si="24"/>
        <v>0</v>
      </c>
    </row>
    <row r="265" spans="1:10" ht="18.75" thickBot="1" x14ac:dyDescent="0.3">
      <c r="A265" s="232"/>
      <c r="B265" s="236"/>
      <c r="C265" s="237"/>
      <c r="D265" s="241"/>
      <c r="E265" s="131"/>
      <c r="F265" s="242"/>
      <c r="G265" s="29"/>
      <c r="I265" s="31"/>
    </row>
    <row r="266" spans="1:10" ht="18.75" thickBot="1" x14ac:dyDescent="0.3">
      <c r="A266" s="232">
        <v>2</v>
      </c>
      <c r="B266" s="228" t="s">
        <v>243</v>
      </c>
      <c r="C266" s="237"/>
      <c r="D266" s="241"/>
      <c r="E266" s="131"/>
      <c r="F266" s="242"/>
      <c r="G266" s="29"/>
      <c r="I266" s="31"/>
    </row>
    <row r="267" spans="1:10" x14ac:dyDescent="0.25">
      <c r="A267" s="232"/>
      <c r="B267" s="236"/>
      <c r="C267" s="237"/>
      <c r="D267" s="241"/>
      <c r="E267" s="131"/>
      <c r="F267" s="242"/>
      <c r="G267" s="29"/>
      <c r="I267" s="31"/>
    </row>
    <row r="268" spans="1:10" x14ac:dyDescent="0.25">
      <c r="A268" s="243" t="s">
        <v>19</v>
      </c>
      <c r="B268" s="236" t="s">
        <v>244</v>
      </c>
      <c r="C268" s="237"/>
      <c r="D268" s="241" t="s">
        <v>47</v>
      </c>
      <c r="E268" s="131">
        <v>0.98</v>
      </c>
      <c r="F268" s="244">
        <f t="shared" ref="F268:F276" si="25">E268*$C268</f>
        <v>0</v>
      </c>
      <c r="G268" s="29"/>
      <c r="H268" s="3">
        <f t="shared" ref="H268:H276" si="26">G268*E268</f>
        <v>0</v>
      </c>
      <c r="I268" s="31"/>
      <c r="J268" s="3">
        <f t="shared" ref="J268:J276" si="27">I268*H268</f>
        <v>0</v>
      </c>
    </row>
    <row r="269" spans="1:10" x14ac:dyDescent="0.25">
      <c r="A269" s="232" t="s">
        <v>22</v>
      </c>
      <c r="B269" s="236" t="s">
        <v>245</v>
      </c>
      <c r="C269" s="237"/>
      <c r="D269" s="241" t="s">
        <v>47</v>
      </c>
      <c r="E269" s="131">
        <v>0.98</v>
      </c>
      <c r="F269" s="244">
        <f t="shared" si="25"/>
        <v>0</v>
      </c>
      <c r="G269" s="29"/>
      <c r="H269" s="3">
        <f t="shared" si="26"/>
        <v>0</v>
      </c>
      <c r="I269" s="31"/>
      <c r="J269" s="3">
        <f t="shared" si="27"/>
        <v>0</v>
      </c>
    </row>
    <row r="270" spans="1:10" x14ac:dyDescent="0.25">
      <c r="A270" s="232" t="s">
        <v>24</v>
      </c>
      <c r="B270" s="236" t="s">
        <v>246</v>
      </c>
      <c r="C270" s="245">
        <v>56</v>
      </c>
      <c r="D270" s="238" t="s">
        <v>47</v>
      </c>
      <c r="E270" s="239">
        <v>2.9249999999999998</v>
      </c>
      <c r="F270" s="239">
        <f>E270*C270</f>
        <v>163.79999999999998</v>
      </c>
      <c r="G270" s="29"/>
      <c r="H270" s="3">
        <f t="shared" si="26"/>
        <v>0</v>
      </c>
      <c r="I270" s="31"/>
      <c r="J270" s="3">
        <f t="shared" si="27"/>
        <v>0</v>
      </c>
    </row>
    <row r="271" spans="1:10" x14ac:dyDescent="0.25">
      <c r="A271" s="232" t="s">
        <v>26</v>
      </c>
      <c r="B271" s="236" t="s">
        <v>247</v>
      </c>
      <c r="C271" s="237"/>
      <c r="D271" s="241" t="s">
        <v>47</v>
      </c>
      <c r="E271" s="131">
        <v>5.36</v>
      </c>
      <c r="F271" s="244">
        <f t="shared" si="25"/>
        <v>0</v>
      </c>
      <c r="G271" s="29"/>
      <c r="H271" s="3">
        <f t="shared" si="26"/>
        <v>0</v>
      </c>
      <c r="I271" s="31"/>
      <c r="J271" s="3">
        <f t="shared" si="27"/>
        <v>0</v>
      </c>
    </row>
    <row r="272" spans="1:10" x14ac:dyDescent="0.25">
      <c r="A272" s="232" t="s">
        <v>28</v>
      </c>
      <c r="B272" s="236" t="s">
        <v>248</v>
      </c>
      <c r="C272" s="237"/>
      <c r="D272" s="241" t="s">
        <v>47</v>
      </c>
      <c r="E272" s="131">
        <v>7.31</v>
      </c>
      <c r="F272" s="244">
        <f t="shared" si="25"/>
        <v>0</v>
      </c>
      <c r="G272" s="29"/>
      <c r="H272" s="3">
        <f t="shared" si="26"/>
        <v>0</v>
      </c>
      <c r="I272" s="31"/>
      <c r="J272" s="3">
        <f t="shared" si="27"/>
        <v>0</v>
      </c>
    </row>
    <row r="273" spans="1:10" x14ac:dyDescent="0.25">
      <c r="A273" s="232" t="s">
        <v>31</v>
      </c>
      <c r="B273" s="236" t="s">
        <v>249</v>
      </c>
      <c r="C273" s="237"/>
      <c r="D273" s="241" t="s">
        <v>47</v>
      </c>
      <c r="E273" s="131">
        <v>3.41</v>
      </c>
      <c r="F273" s="244">
        <f t="shared" si="25"/>
        <v>0</v>
      </c>
      <c r="G273" s="29"/>
      <c r="H273" s="3">
        <f t="shared" si="26"/>
        <v>0</v>
      </c>
      <c r="I273" s="31"/>
      <c r="J273" s="3">
        <f t="shared" si="27"/>
        <v>0</v>
      </c>
    </row>
    <row r="274" spans="1:10" x14ac:dyDescent="0.25">
      <c r="A274" s="232" t="s">
        <v>108</v>
      </c>
      <c r="B274" s="236" t="s">
        <v>250</v>
      </c>
      <c r="C274" s="237"/>
      <c r="D274" s="241" t="s">
        <v>47</v>
      </c>
      <c r="E274" s="131">
        <v>19.5</v>
      </c>
      <c r="F274" s="244">
        <f t="shared" si="25"/>
        <v>0</v>
      </c>
      <c r="G274" s="29"/>
      <c r="H274" s="3">
        <f t="shared" si="26"/>
        <v>0</v>
      </c>
      <c r="I274" s="31"/>
      <c r="J274" s="3">
        <f t="shared" si="27"/>
        <v>0</v>
      </c>
    </row>
    <row r="275" spans="1:10" x14ac:dyDescent="0.25">
      <c r="A275" s="232" t="s">
        <v>110</v>
      </c>
      <c r="B275" s="236" t="s">
        <v>251</v>
      </c>
      <c r="C275" s="237"/>
      <c r="D275" s="241" t="s">
        <v>79</v>
      </c>
      <c r="E275" s="131">
        <v>6.53</v>
      </c>
      <c r="F275" s="244">
        <f t="shared" si="25"/>
        <v>0</v>
      </c>
      <c r="G275" s="29"/>
      <c r="H275" s="3">
        <f t="shared" si="26"/>
        <v>0</v>
      </c>
      <c r="I275" s="31"/>
      <c r="J275" s="3">
        <f t="shared" si="27"/>
        <v>0</v>
      </c>
    </row>
    <row r="276" spans="1:10" x14ac:dyDescent="0.25">
      <c r="A276" s="232" t="s">
        <v>112</v>
      </c>
      <c r="B276" s="236" t="s">
        <v>252</v>
      </c>
      <c r="C276" s="237"/>
      <c r="D276" s="241" t="s">
        <v>47</v>
      </c>
      <c r="E276" s="131">
        <v>5.36</v>
      </c>
      <c r="F276" s="244">
        <f t="shared" si="25"/>
        <v>0</v>
      </c>
      <c r="G276" s="29"/>
      <c r="H276" s="3">
        <f t="shared" si="26"/>
        <v>0</v>
      </c>
      <c r="I276" s="31"/>
      <c r="J276" s="3">
        <f t="shared" si="27"/>
        <v>0</v>
      </c>
    </row>
    <row r="277" spans="1:10" ht="18.75" thickBot="1" x14ac:dyDescent="0.3">
      <c r="A277" s="246"/>
      <c r="B277" s="247"/>
      <c r="C277" s="248"/>
      <c r="D277" s="249"/>
      <c r="E277" s="250"/>
      <c r="F277" s="242"/>
      <c r="G277" s="29"/>
      <c r="I277" s="31"/>
    </row>
    <row r="278" spans="1:10" ht="18.75" thickBot="1" x14ac:dyDescent="0.3">
      <c r="A278" s="232">
        <v>3</v>
      </c>
      <c r="B278" s="228" t="s">
        <v>253</v>
      </c>
      <c r="C278" s="237"/>
      <c r="D278" s="241"/>
      <c r="E278" s="131"/>
      <c r="F278" s="242"/>
      <c r="G278" s="29"/>
      <c r="I278" s="31"/>
    </row>
    <row r="279" spans="1:10" x14ac:dyDescent="0.25">
      <c r="A279" s="232"/>
      <c r="B279" s="236"/>
      <c r="C279" s="237"/>
      <c r="D279" s="241"/>
      <c r="E279" s="131"/>
      <c r="F279" s="242"/>
      <c r="G279" s="29"/>
      <c r="I279" s="31"/>
    </row>
    <row r="280" spans="1:10" x14ac:dyDescent="0.25">
      <c r="A280" s="243" t="s">
        <v>19</v>
      </c>
      <c r="B280" s="236" t="s">
        <v>254</v>
      </c>
      <c r="C280" s="237"/>
      <c r="D280" s="241" t="s">
        <v>47</v>
      </c>
      <c r="E280" s="131">
        <v>6.34</v>
      </c>
      <c r="F280" s="244">
        <f>E280*$C280</f>
        <v>0</v>
      </c>
      <c r="G280" s="29"/>
      <c r="H280" s="3">
        <f>G280*E280</f>
        <v>0</v>
      </c>
      <c r="I280" s="31"/>
      <c r="J280" s="3">
        <f>I280*H280</f>
        <v>0</v>
      </c>
    </row>
    <row r="281" spans="1:10" x14ac:dyDescent="0.25">
      <c r="A281" s="232" t="s">
        <v>22</v>
      </c>
      <c r="B281" s="236" t="s">
        <v>255</v>
      </c>
      <c r="C281" s="237"/>
      <c r="D281" s="241" t="s">
        <v>47</v>
      </c>
      <c r="E281" s="131">
        <v>9.8699999999999992</v>
      </c>
      <c r="F281" s="244">
        <f>E281*$C281</f>
        <v>0</v>
      </c>
      <c r="G281" s="29"/>
      <c r="H281" s="3">
        <f>G281*E281</f>
        <v>0</v>
      </c>
      <c r="I281" s="31"/>
      <c r="J281" s="3">
        <f>I281*H281</f>
        <v>0</v>
      </c>
    </row>
    <row r="282" spans="1:10" x14ac:dyDescent="0.25">
      <c r="A282" s="232" t="s">
        <v>24</v>
      </c>
      <c r="B282" s="236" t="s">
        <v>256</v>
      </c>
      <c r="C282" s="237"/>
      <c r="D282" s="241" t="s">
        <v>47</v>
      </c>
      <c r="E282" s="131">
        <v>5.85</v>
      </c>
      <c r="F282" s="244">
        <f>E282*$C282</f>
        <v>0</v>
      </c>
      <c r="G282" s="29"/>
      <c r="H282" s="3">
        <f>G282*E282</f>
        <v>0</v>
      </c>
      <c r="I282" s="31"/>
      <c r="J282" s="3">
        <f>I282*H282</f>
        <v>0</v>
      </c>
    </row>
    <row r="283" spans="1:10" x14ac:dyDescent="0.25">
      <c r="A283" s="232"/>
      <c r="B283" s="236"/>
      <c r="C283" s="237"/>
      <c r="D283" s="241"/>
      <c r="E283" s="131"/>
      <c r="F283" s="242"/>
      <c r="G283" s="29"/>
      <c r="I283" s="31"/>
    </row>
    <row r="284" spans="1:10" ht="36" x14ac:dyDescent="0.25">
      <c r="A284" s="232">
        <v>4</v>
      </c>
      <c r="B284" s="251" t="s">
        <v>257</v>
      </c>
      <c r="C284" s="252"/>
      <c r="D284" s="253" t="s">
        <v>47</v>
      </c>
      <c r="E284" s="130">
        <v>4.88</v>
      </c>
      <c r="F284" s="254">
        <f>E284*$C284</f>
        <v>0</v>
      </c>
      <c r="G284" s="29"/>
      <c r="H284" s="3">
        <f>G284*E284</f>
        <v>0</v>
      </c>
      <c r="I284" s="31"/>
      <c r="J284" s="3">
        <f>I284*H284</f>
        <v>0</v>
      </c>
    </row>
    <row r="285" spans="1:10" ht="18.75" thickBot="1" x14ac:dyDescent="0.3">
      <c r="A285" s="232"/>
      <c r="B285" s="236"/>
      <c r="C285" s="237"/>
      <c r="D285" s="241"/>
      <c r="E285" s="131"/>
      <c r="F285" s="242"/>
      <c r="G285" s="29"/>
      <c r="I285" s="31"/>
    </row>
    <row r="286" spans="1:10" ht="18.75" thickBot="1" x14ac:dyDescent="0.3">
      <c r="A286" s="243" t="s">
        <v>258</v>
      </c>
      <c r="B286" s="228" t="s">
        <v>259</v>
      </c>
      <c r="C286" s="237"/>
      <c r="D286" s="241"/>
      <c r="E286" s="131"/>
      <c r="F286" s="242"/>
      <c r="G286" s="29"/>
      <c r="I286" s="31"/>
    </row>
    <row r="287" spans="1:10" x14ac:dyDescent="0.25">
      <c r="A287" s="232"/>
      <c r="B287" s="255"/>
      <c r="C287" s="237"/>
      <c r="D287" s="241"/>
      <c r="E287" s="131"/>
      <c r="F287" s="242"/>
      <c r="G287" s="29"/>
      <c r="I287" s="31"/>
    </row>
    <row r="288" spans="1:10" x14ac:dyDescent="0.25">
      <c r="A288" s="232" t="s">
        <v>19</v>
      </c>
      <c r="B288" s="236" t="s">
        <v>260</v>
      </c>
      <c r="C288" s="237"/>
      <c r="D288" s="241" t="s">
        <v>79</v>
      </c>
      <c r="E288" s="131">
        <v>75</v>
      </c>
      <c r="F288" s="244">
        <f>E288*$C288</f>
        <v>0</v>
      </c>
      <c r="G288" s="29"/>
      <c r="H288" s="3">
        <f>G288*E288</f>
        <v>0</v>
      </c>
      <c r="I288" s="31"/>
      <c r="J288" s="3">
        <f>I288*H288</f>
        <v>0</v>
      </c>
    </row>
    <row r="289" spans="1:14" x14ac:dyDescent="0.25">
      <c r="A289" s="232" t="s">
        <v>22</v>
      </c>
      <c r="B289" s="236" t="s">
        <v>261</v>
      </c>
      <c r="C289" s="237"/>
      <c r="D289" s="241" t="s">
        <v>79</v>
      </c>
      <c r="E289" s="131">
        <v>0.5</v>
      </c>
      <c r="F289" s="244">
        <f>E289*$C289</f>
        <v>0</v>
      </c>
      <c r="G289" s="29"/>
      <c r="H289" s="3">
        <f>G289*E289</f>
        <v>0</v>
      </c>
      <c r="I289" s="31"/>
      <c r="J289" s="3">
        <f>I289*H289</f>
        <v>0</v>
      </c>
    </row>
    <row r="290" spans="1:14" ht="18.75" thickBot="1" x14ac:dyDescent="0.3">
      <c r="A290" s="232"/>
      <c r="B290" s="236"/>
      <c r="C290" s="237"/>
      <c r="D290" s="241"/>
      <c r="E290" s="131"/>
      <c r="F290" s="242"/>
      <c r="G290" s="29"/>
      <c r="I290" s="31"/>
    </row>
    <row r="291" spans="1:14" ht="18.75" thickBot="1" x14ac:dyDescent="0.3">
      <c r="A291" s="232"/>
      <c r="B291" s="228" t="s">
        <v>262</v>
      </c>
      <c r="C291" s="237"/>
      <c r="D291" s="241"/>
      <c r="E291" s="131"/>
      <c r="F291" s="242"/>
      <c r="G291" s="29"/>
      <c r="I291" s="31"/>
    </row>
    <row r="292" spans="1:14" x14ac:dyDescent="0.25">
      <c r="A292" s="256"/>
      <c r="B292" s="236" t="s">
        <v>17</v>
      </c>
      <c r="C292" s="237"/>
      <c r="D292" s="241"/>
      <c r="E292" s="131"/>
      <c r="F292" s="242"/>
      <c r="G292" s="29"/>
      <c r="I292" s="31"/>
    </row>
    <row r="293" spans="1:14" ht="36" x14ac:dyDescent="0.25">
      <c r="A293" s="232">
        <v>6</v>
      </c>
      <c r="B293" s="251" t="s">
        <v>263</v>
      </c>
      <c r="C293" s="257"/>
      <c r="D293" s="241" t="s">
        <v>264</v>
      </c>
      <c r="E293" s="131">
        <v>4.16</v>
      </c>
      <c r="F293" s="244">
        <f>E293*$C293</f>
        <v>0</v>
      </c>
      <c r="G293" s="29"/>
      <c r="H293" s="3">
        <f>G293*E293</f>
        <v>0</v>
      </c>
      <c r="I293" s="31"/>
      <c r="J293" s="3">
        <f>I293*H293</f>
        <v>0</v>
      </c>
    </row>
    <row r="294" spans="1:14" x14ac:dyDescent="0.25">
      <c r="A294" s="232"/>
      <c r="B294" s="236"/>
      <c r="C294" s="237"/>
      <c r="D294" s="241"/>
      <c r="E294" s="131"/>
      <c r="F294" s="244"/>
      <c r="G294" s="29"/>
      <c r="I294" s="31"/>
    </row>
    <row r="295" spans="1:14" ht="54" x14ac:dyDescent="0.25">
      <c r="A295" s="232">
        <v>7</v>
      </c>
      <c r="B295" s="251" t="s">
        <v>265</v>
      </c>
      <c r="C295" s="258"/>
      <c r="D295" s="259" t="s">
        <v>266</v>
      </c>
      <c r="E295" s="260">
        <v>6</v>
      </c>
      <c r="F295" s="261">
        <f>E295*$C295</f>
        <v>0</v>
      </c>
      <c r="G295" s="29"/>
      <c r="H295" s="3">
        <f>G295*E295</f>
        <v>0</v>
      </c>
      <c r="I295" s="31"/>
      <c r="J295" s="3">
        <f>I295*H295</f>
        <v>0</v>
      </c>
    </row>
    <row r="296" spans="1:14" x14ac:dyDescent="0.25">
      <c r="A296" s="232"/>
      <c r="B296" s="236"/>
      <c r="C296" s="252"/>
      <c r="D296" s="253"/>
      <c r="E296" s="131"/>
      <c r="F296" s="242"/>
      <c r="G296" s="29"/>
      <c r="I296" s="31"/>
    </row>
    <row r="297" spans="1:14" ht="54.75" thickBot="1" x14ac:dyDescent="0.3">
      <c r="A297" s="262">
        <v>8</v>
      </c>
      <c r="B297" s="263" t="s">
        <v>267</v>
      </c>
      <c r="C297" s="264"/>
      <c r="D297" s="265" t="s">
        <v>47</v>
      </c>
      <c r="E297" s="266">
        <v>0.5</v>
      </c>
      <c r="F297" s="267">
        <f>E297*$C297</f>
        <v>0</v>
      </c>
      <c r="G297" s="55"/>
      <c r="H297" s="3">
        <f>G297*E297</f>
        <v>0</v>
      </c>
      <c r="I297" s="57"/>
      <c r="J297" s="3">
        <f>I297*H297</f>
        <v>0</v>
      </c>
    </row>
    <row r="298" spans="1:14" ht="18.75" thickBot="1" x14ac:dyDescent="0.3">
      <c r="A298" s="233"/>
      <c r="B298" s="268"/>
      <c r="C298" s="233"/>
      <c r="D298" s="233"/>
      <c r="E298" s="269" t="s">
        <v>57</v>
      </c>
      <c r="F298" s="270">
        <f>SUM(F257:F297)</f>
        <v>703.3599999999999</v>
      </c>
      <c r="H298" s="271">
        <f>SUM(H257:H297)</f>
        <v>0</v>
      </c>
      <c r="J298" s="271">
        <f>SUM(J257:J297)</f>
        <v>0</v>
      </c>
      <c r="N298" s="5" t="s">
        <v>163</v>
      </c>
    </row>
    <row r="299" spans="1:14" ht="18.75" thickBot="1" x14ac:dyDescent="0.3">
      <c r="A299" s="233"/>
      <c r="B299" s="268"/>
      <c r="C299" s="233"/>
      <c r="D299" s="233"/>
      <c r="E299" s="178"/>
      <c r="F299" s="272"/>
    </row>
    <row r="300" spans="1:14" ht="22.5" customHeight="1" thickBot="1" x14ac:dyDescent="0.3">
      <c r="A300" s="534" t="s">
        <v>268</v>
      </c>
      <c r="B300" s="535"/>
      <c r="C300" s="535"/>
      <c r="D300" s="535"/>
      <c r="E300" s="535"/>
      <c r="F300" s="536"/>
    </row>
    <row r="301" spans="1:14" ht="18.75" thickBot="1" x14ac:dyDescent="0.3">
      <c r="A301" s="273" t="s">
        <v>5</v>
      </c>
      <c r="B301" s="274" t="s">
        <v>6</v>
      </c>
      <c r="C301" s="275" t="s">
        <v>269</v>
      </c>
      <c r="D301" s="276" t="s">
        <v>8</v>
      </c>
      <c r="E301" s="10" t="s">
        <v>9</v>
      </c>
      <c r="F301" s="277" t="s">
        <v>10</v>
      </c>
      <c r="G301" s="14" t="s">
        <v>11</v>
      </c>
      <c r="H301" s="112" t="s">
        <v>12</v>
      </c>
      <c r="I301" s="16" t="s">
        <v>13</v>
      </c>
      <c r="J301" s="113" t="s">
        <v>14</v>
      </c>
    </row>
    <row r="302" spans="1:14" ht="162" x14ac:dyDescent="0.25">
      <c r="A302" s="278">
        <v>1.1000000000000001</v>
      </c>
      <c r="B302" s="279" t="s">
        <v>270</v>
      </c>
      <c r="C302" s="280"/>
      <c r="D302" s="281"/>
      <c r="E302" s="282"/>
      <c r="F302" s="283"/>
      <c r="G302" s="29"/>
      <c r="I302" s="31"/>
    </row>
    <row r="303" spans="1:14" ht="73.5" thickBot="1" x14ac:dyDescent="0.3">
      <c r="A303" s="284"/>
      <c r="B303" s="285" t="s">
        <v>271</v>
      </c>
      <c r="C303" s="286"/>
      <c r="D303" s="281"/>
      <c r="E303" s="282"/>
      <c r="F303" s="283"/>
      <c r="G303" s="29"/>
      <c r="I303" s="31"/>
    </row>
    <row r="304" spans="1:14" ht="18.75" thickBot="1" x14ac:dyDescent="0.3">
      <c r="A304" s="284"/>
      <c r="B304" s="287" t="s">
        <v>272</v>
      </c>
      <c r="C304" s="288"/>
      <c r="D304" s="289"/>
      <c r="E304" s="290"/>
      <c r="F304" s="283"/>
      <c r="G304" s="29"/>
      <c r="I304" s="31"/>
    </row>
    <row r="305" spans="1:14" x14ac:dyDescent="0.25">
      <c r="A305" s="291"/>
      <c r="B305" s="292"/>
      <c r="C305" s="286"/>
      <c r="D305" s="281"/>
      <c r="E305" s="282"/>
      <c r="F305" s="283"/>
      <c r="G305" s="29"/>
      <c r="I305" s="31"/>
    </row>
    <row r="306" spans="1:14" ht="108" x14ac:dyDescent="0.25">
      <c r="A306" s="284" t="s">
        <v>19</v>
      </c>
      <c r="B306" s="293" t="s">
        <v>273</v>
      </c>
      <c r="C306" s="294"/>
      <c r="D306" s="295" t="s">
        <v>79</v>
      </c>
      <c r="E306" s="130">
        <v>430.31625000000003</v>
      </c>
      <c r="F306" s="164">
        <f>E306*$C306</f>
        <v>0</v>
      </c>
      <c r="G306" s="29"/>
      <c r="H306" s="3">
        <f>G306*E306</f>
        <v>0</v>
      </c>
      <c r="I306" s="31"/>
      <c r="J306" s="3">
        <f>I306*H306</f>
        <v>0</v>
      </c>
      <c r="N306" s="5" t="s">
        <v>274</v>
      </c>
    </row>
    <row r="307" spans="1:14" x14ac:dyDescent="0.25">
      <c r="A307" s="284"/>
      <c r="B307" s="296"/>
      <c r="C307" s="294"/>
      <c r="D307" s="295"/>
      <c r="E307" s="130"/>
      <c r="F307" s="283"/>
      <c r="G307" s="29"/>
      <c r="I307" s="31"/>
    </row>
    <row r="308" spans="1:14" ht="108" x14ac:dyDescent="0.25">
      <c r="A308" s="284" t="s">
        <v>22</v>
      </c>
      <c r="B308" s="293" t="s">
        <v>275</v>
      </c>
      <c r="C308" s="294"/>
      <c r="D308" s="295" t="s">
        <v>79</v>
      </c>
      <c r="E308" s="130">
        <v>640</v>
      </c>
      <c r="F308" s="164">
        <f>E308*$C308</f>
        <v>0</v>
      </c>
      <c r="G308" s="29"/>
      <c r="H308" s="3">
        <f>G308*E308</f>
        <v>0</v>
      </c>
      <c r="I308" s="31"/>
      <c r="J308" s="3">
        <f>I308*H308</f>
        <v>0</v>
      </c>
      <c r="N308" s="5" t="s">
        <v>274</v>
      </c>
    </row>
    <row r="309" spans="1:14" ht="18.75" thickBot="1" x14ac:dyDescent="0.3">
      <c r="A309" s="291"/>
      <c r="B309" s="293"/>
      <c r="C309" s="297"/>
      <c r="D309" s="281"/>
      <c r="E309" s="282"/>
      <c r="F309" s="164"/>
      <c r="G309" s="29"/>
      <c r="I309" s="31"/>
    </row>
    <row r="310" spans="1:14" ht="18.75" thickBot="1" x14ac:dyDescent="0.3">
      <c r="A310" s="284">
        <v>1.2</v>
      </c>
      <c r="B310" s="287" t="s">
        <v>276</v>
      </c>
      <c r="C310" s="298"/>
      <c r="D310" s="289"/>
      <c r="E310" s="290"/>
      <c r="F310" s="164"/>
      <c r="G310" s="29"/>
      <c r="I310" s="31"/>
    </row>
    <row r="311" spans="1:14" x14ac:dyDescent="0.25">
      <c r="A311" s="284"/>
      <c r="B311" s="299" t="s">
        <v>277</v>
      </c>
      <c r="C311" s="297"/>
      <c r="D311" s="281"/>
      <c r="E311" s="282"/>
      <c r="F311" s="164"/>
      <c r="G311" s="29"/>
      <c r="I311" s="31"/>
    </row>
    <row r="312" spans="1:14" x14ac:dyDescent="0.25">
      <c r="A312" s="284" t="s">
        <v>19</v>
      </c>
      <c r="B312" s="296" t="s">
        <v>278</v>
      </c>
      <c r="C312" s="297"/>
      <c r="D312" s="281" t="s">
        <v>79</v>
      </c>
      <c r="E312" s="130">
        <v>306.97874999999999</v>
      </c>
      <c r="F312" s="164">
        <f>E312*$C312</f>
        <v>0</v>
      </c>
      <c r="G312" s="29"/>
      <c r="H312" s="3">
        <f>G312*E312</f>
        <v>0</v>
      </c>
      <c r="I312" s="31"/>
      <c r="J312" s="3">
        <f>I312*H312</f>
        <v>0</v>
      </c>
      <c r="N312" s="5" t="s">
        <v>274</v>
      </c>
    </row>
    <row r="313" spans="1:14" x14ac:dyDescent="0.25">
      <c r="A313" s="284"/>
      <c r="B313" s="296"/>
      <c r="C313" s="297"/>
      <c r="D313" s="281"/>
      <c r="E313" s="130"/>
      <c r="F313" s="164"/>
      <c r="G313" s="29"/>
      <c r="I313" s="31"/>
    </row>
    <row r="314" spans="1:14" x14ac:dyDescent="0.25">
      <c r="A314" s="284" t="s">
        <v>22</v>
      </c>
      <c r="B314" s="296" t="s">
        <v>279</v>
      </c>
      <c r="C314" s="297"/>
      <c r="D314" s="281" t="s">
        <v>79</v>
      </c>
      <c r="E314" s="130">
        <v>107.25</v>
      </c>
      <c r="F314" s="164">
        <f>E314*$C314</f>
        <v>0</v>
      </c>
      <c r="G314" s="29"/>
      <c r="H314" s="3">
        <f>G314*E314</f>
        <v>0</v>
      </c>
      <c r="I314" s="31"/>
      <c r="J314" s="3">
        <f>I314*H314</f>
        <v>0</v>
      </c>
      <c r="N314" s="5" t="s">
        <v>274</v>
      </c>
    </row>
    <row r="315" spans="1:14" x14ac:dyDescent="0.25">
      <c r="A315" s="284"/>
      <c r="B315" s="296" t="s">
        <v>280</v>
      </c>
      <c r="C315" s="297"/>
      <c r="D315" s="281" t="s">
        <v>79</v>
      </c>
      <c r="E315" s="130">
        <v>123.71775</v>
      </c>
      <c r="F315" s="164">
        <f>E315*$C315</f>
        <v>0</v>
      </c>
      <c r="G315" s="29"/>
      <c r="H315" s="3">
        <f>G315*E315</f>
        <v>0</v>
      </c>
      <c r="I315" s="31"/>
      <c r="J315" s="3">
        <f>I315*H315</f>
        <v>0</v>
      </c>
    </row>
    <row r="316" spans="1:14" x14ac:dyDescent="0.25">
      <c r="A316" s="284"/>
      <c r="B316" s="296"/>
      <c r="C316" s="297"/>
      <c r="D316" s="281"/>
      <c r="E316" s="130"/>
      <c r="F316" s="164"/>
      <c r="G316" s="29"/>
      <c r="I316" s="31"/>
    </row>
    <row r="317" spans="1:14" x14ac:dyDescent="0.25">
      <c r="A317" s="284" t="s">
        <v>24</v>
      </c>
      <c r="B317" s="296" t="s">
        <v>281</v>
      </c>
      <c r="C317" s="297"/>
      <c r="D317" s="281" t="s">
        <v>79</v>
      </c>
      <c r="E317" s="130">
        <v>107.25</v>
      </c>
      <c r="F317" s="164">
        <f>E317*$C317</f>
        <v>0</v>
      </c>
      <c r="G317" s="29"/>
      <c r="H317" s="3">
        <f>G317*E317</f>
        <v>0</v>
      </c>
      <c r="I317" s="31"/>
      <c r="J317" s="3">
        <f>I317*H317</f>
        <v>0</v>
      </c>
      <c r="N317" s="5" t="s">
        <v>274</v>
      </c>
    </row>
    <row r="318" spans="1:14" x14ac:dyDescent="0.25">
      <c r="A318" s="284"/>
      <c r="B318" s="296" t="s">
        <v>280</v>
      </c>
      <c r="C318" s="297"/>
      <c r="D318" s="281" t="s">
        <v>79</v>
      </c>
      <c r="E318" s="130">
        <v>123.71775</v>
      </c>
      <c r="F318" s="164">
        <f>E318*$C318</f>
        <v>0</v>
      </c>
      <c r="G318" s="29"/>
      <c r="H318" s="3">
        <f>G318*E318</f>
        <v>0</v>
      </c>
      <c r="I318" s="31"/>
      <c r="J318" s="3">
        <f>I318*H318</f>
        <v>0</v>
      </c>
    </row>
    <row r="319" spans="1:14" x14ac:dyDescent="0.25">
      <c r="A319" s="284"/>
      <c r="B319" s="296"/>
      <c r="C319" s="297"/>
      <c r="D319" s="281"/>
      <c r="E319" s="130"/>
      <c r="F319" s="164"/>
      <c r="G319" s="29"/>
      <c r="I319" s="31"/>
    </row>
    <row r="320" spans="1:14" ht="36" x14ac:dyDescent="0.25">
      <c r="A320" s="284" t="s">
        <v>26</v>
      </c>
      <c r="B320" s="293" t="s">
        <v>282</v>
      </c>
      <c r="C320" s="297"/>
      <c r="D320" s="281" t="s">
        <v>79</v>
      </c>
      <c r="E320" s="300">
        <v>107.25</v>
      </c>
      <c r="F320" s="167">
        <f>E320*$C320</f>
        <v>0</v>
      </c>
      <c r="G320" s="29"/>
      <c r="H320" s="3">
        <f>G320*E320</f>
        <v>0</v>
      </c>
      <c r="I320" s="31"/>
      <c r="J320" s="3">
        <f>I320*H320</f>
        <v>0</v>
      </c>
      <c r="N320" s="5" t="s">
        <v>274</v>
      </c>
    </row>
    <row r="321" spans="1:14" x14ac:dyDescent="0.25">
      <c r="A321" s="284"/>
      <c r="B321" s="296" t="s">
        <v>280</v>
      </c>
      <c r="C321" s="297"/>
      <c r="D321" s="281" t="s">
        <v>79</v>
      </c>
      <c r="E321" s="130">
        <v>123.71775</v>
      </c>
      <c r="F321" s="164">
        <f>E321*$C321</f>
        <v>0</v>
      </c>
      <c r="G321" s="29"/>
      <c r="H321" s="3">
        <f>G321*E321</f>
        <v>0</v>
      </c>
      <c r="I321" s="31"/>
      <c r="J321" s="3">
        <f>I321*H321</f>
        <v>0</v>
      </c>
      <c r="N321" s="5" t="s">
        <v>274</v>
      </c>
    </row>
    <row r="322" spans="1:14" x14ac:dyDescent="0.25">
      <c r="A322" s="284"/>
      <c r="B322" s="296"/>
      <c r="C322" s="297"/>
      <c r="D322" s="281"/>
      <c r="E322" s="282"/>
      <c r="F322" s="164"/>
      <c r="G322" s="29"/>
      <c r="I322" s="31"/>
      <c r="N322" s="5" t="s">
        <v>274</v>
      </c>
    </row>
    <row r="323" spans="1:14" x14ac:dyDescent="0.25">
      <c r="A323" s="284"/>
      <c r="B323" s="299" t="s">
        <v>283</v>
      </c>
      <c r="C323" s="297"/>
      <c r="D323" s="281"/>
      <c r="E323" s="282"/>
      <c r="F323" s="164"/>
      <c r="G323" s="29"/>
      <c r="I323" s="31"/>
      <c r="N323" s="5" t="s">
        <v>274</v>
      </c>
    </row>
    <row r="324" spans="1:14" x14ac:dyDescent="0.25">
      <c r="A324" s="284" t="s">
        <v>28</v>
      </c>
      <c r="B324" s="296" t="s">
        <v>278</v>
      </c>
      <c r="C324" s="297"/>
      <c r="D324" s="281" t="s">
        <v>79</v>
      </c>
      <c r="E324" s="130">
        <v>0</v>
      </c>
      <c r="F324" s="164">
        <f>E324*$C324</f>
        <v>0</v>
      </c>
      <c r="G324" s="29"/>
      <c r="H324" s="3">
        <f>G324*E324</f>
        <v>0</v>
      </c>
      <c r="I324" s="31"/>
      <c r="J324" s="3">
        <f>I324*H324</f>
        <v>0</v>
      </c>
      <c r="N324" s="5" t="s">
        <v>274</v>
      </c>
    </row>
    <row r="325" spans="1:14" x14ac:dyDescent="0.25">
      <c r="A325" s="284"/>
      <c r="B325" s="296"/>
      <c r="C325" s="297"/>
      <c r="D325" s="281"/>
      <c r="E325" s="130"/>
      <c r="F325" s="164"/>
      <c r="G325" s="29"/>
      <c r="I325" s="31"/>
      <c r="N325" s="5" t="s">
        <v>274</v>
      </c>
    </row>
    <row r="326" spans="1:14" x14ac:dyDescent="0.25">
      <c r="A326" s="284" t="s">
        <v>31</v>
      </c>
      <c r="B326" s="296" t="s">
        <v>279</v>
      </c>
      <c r="C326" s="297"/>
      <c r="D326" s="281" t="s">
        <v>79</v>
      </c>
      <c r="E326" s="130">
        <v>55</v>
      </c>
      <c r="F326" s="164">
        <f>E326*$C326</f>
        <v>0</v>
      </c>
      <c r="G326" s="29"/>
      <c r="H326" s="3">
        <f>G326*E326</f>
        <v>0</v>
      </c>
      <c r="I326" s="31"/>
      <c r="J326" s="3">
        <f>I326*H326</f>
        <v>0</v>
      </c>
      <c r="N326" s="5" t="s">
        <v>274</v>
      </c>
    </row>
    <row r="327" spans="1:14" x14ac:dyDescent="0.25">
      <c r="A327" s="284"/>
      <c r="B327" s="296" t="s">
        <v>280</v>
      </c>
      <c r="C327" s="297"/>
      <c r="D327" s="281" t="s">
        <v>79</v>
      </c>
      <c r="E327" s="130">
        <v>80</v>
      </c>
      <c r="F327" s="164">
        <f>E327*$C327</f>
        <v>0</v>
      </c>
      <c r="G327" s="29"/>
      <c r="H327" s="3">
        <f>G327*E327</f>
        <v>0</v>
      </c>
      <c r="I327" s="31"/>
      <c r="J327" s="3">
        <f>I327*H327</f>
        <v>0</v>
      </c>
    </row>
    <row r="328" spans="1:14" x14ac:dyDescent="0.25">
      <c r="A328" s="284"/>
      <c r="B328" s="296"/>
      <c r="C328" s="297"/>
      <c r="D328" s="281"/>
      <c r="E328" s="130"/>
      <c r="F328" s="164"/>
      <c r="G328" s="29"/>
      <c r="I328" s="31"/>
      <c r="N328" s="5" t="s">
        <v>274</v>
      </c>
    </row>
    <row r="329" spans="1:14" x14ac:dyDescent="0.25">
      <c r="A329" s="284" t="s">
        <v>108</v>
      </c>
      <c r="B329" s="296" t="s">
        <v>281</v>
      </c>
      <c r="C329" s="297"/>
      <c r="D329" s="281" t="s">
        <v>79</v>
      </c>
      <c r="E329" s="130">
        <v>325</v>
      </c>
      <c r="F329" s="164">
        <f>E329*$C329</f>
        <v>0</v>
      </c>
      <c r="G329" s="29"/>
      <c r="H329" s="3">
        <f>G329*E329</f>
        <v>0</v>
      </c>
      <c r="I329" s="31"/>
      <c r="J329" s="3">
        <f>I329*H329</f>
        <v>0</v>
      </c>
      <c r="N329" s="5" t="s">
        <v>274</v>
      </c>
    </row>
    <row r="330" spans="1:14" x14ac:dyDescent="0.25">
      <c r="A330" s="284"/>
      <c r="B330" s="296" t="s">
        <v>280</v>
      </c>
      <c r="C330" s="297"/>
      <c r="D330" s="281" t="s">
        <v>79</v>
      </c>
      <c r="E330" s="130">
        <v>410</v>
      </c>
      <c r="F330" s="164">
        <f>E330*$C330</f>
        <v>0</v>
      </c>
      <c r="G330" s="29"/>
      <c r="H330" s="3">
        <f>G330*E330</f>
        <v>0</v>
      </c>
      <c r="I330" s="31"/>
      <c r="J330" s="3">
        <f>I330*H330</f>
        <v>0</v>
      </c>
      <c r="N330" s="5" t="s">
        <v>274</v>
      </c>
    </row>
    <row r="331" spans="1:14" x14ac:dyDescent="0.25">
      <c r="A331" s="284"/>
      <c r="B331" s="296"/>
      <c r="C331" s="297"/>
      <c r="D331" s="281"/>
      <c r="E331" s="130"/>
      <c r="F331" s="164"/>
      <c r="G331" s="29"/>
      <c r="I331" s="31"/>
      <c r="N331" s="5" t="s">
        <v>274</v>
      </c>
    </row>
    <row r="332" spans="1:14" ht="36" x14ac:dyDescent="0.25">
      <c r="A332" s="284" t="s">
        <v>110</v>
      </c>
      <c r="B332" s="293" t="s">
        <v>282</v>
      </c>
      <c r="C332" s="294"/>
      <c r="D332" s="295" t="s">
        <v>79</v>
      </c>
      <c r="E332" s="130">
        <v>365</v>
      </c>
      <c r="F332" s="164">
        <f>E332*$C332</f>
        <v>0</v>
      </c>
      <c r="G332" s="29"/>
      <c r="H332" s="3">
        <f>G332*E332</f>
        <v>0</v>
      </c>
      <c r="I332" s="31"/>
      <c r="J332" s="3">
        <f>I332*H332</f>
        <v>0</v>
      </c>
      <c r="N332" s="5" t="s">
        <v>274</v>
      </c>
    </row>
    <row r="333" spans="1:14" x14ac:dyDescent="0.25">
      <c r="A333" s="284"/>
      <c r="B333" s="296" t="s">
        <v>280</v>
      </c>
      <c r="C333" s="297"/>
      <c r="D333" s="281" t="s">
        <v>79</v>
      </c>
      <c r="E333" s="130">
        <v>480</v>
      </c>
      <c r="F333" s="164">
        <f>E333*$C333</f>
        <v>0</v>
      </c>
      <c r="G333" s="29"/>
      <c r="H333" s="3">
        <f>G333*E333</f>
        <v>0</v>
      </c>
      <c r="I333" s="31"/>
      <c r="J333" s="3">
        <f>I333*H333</f>
        <v>0</v>
      </c>
      <c r="N333" s="5" t="s">
        <v>274</v>
      </c>
    </row>
    <row r="334" spans="1:14" ht="18.75" thickBot="1" x14ac:dyDescent="0.3">
      <c r="A334" s="284"/>
      <c r="B334" s="301"/>
      <c r="C334" s="80"/>
      <c r="D334" s="302"/>
      <c r="E334" s="303"/>
      <c r="F334" s="194"/>
      <c r="G334" s="29"/>
      <c r="I334" s="31"/>
    </row>
    <row r="335" spans="1:14" ht="36.75" thickBot="1" x14ac:dyDescent="0.3">
      <c r="A335" s="284">
        <v>1.3</v>
      </c>
      <c r="B335" s="304" t="s">
        <v>284</v>
      </c>
      <c r="C335" s="80"/>
      <c r="D335" s="302"/>
      <c r="E335" s="303"/>
      <c r="F335" s="194"/>
      <c r="G335" s="29"/>
      <c r="I335" s="31"/>
    </row>
    <row r="336" spans="1:14" ht="56.25" x14ac:dyDescent="0.25">
      <c r="A336" s="284"/>
      <c r="B336" s="305" t="s">
        <v>285</v>
      </c>
      <c r="C336" s="80"/>
      <c r="D336" s="302"/>
      <c r="E336" s="303"/>
      <c r="F336" s="194"/>
      <c r="G336" s="29"/>
      <c r="I336" s="31"/>
    </row>
    <row r="337" spans="1:14" x14ac:dyDescent="0.25">
      <c r="A337" s="284"/>
      <c r="B337" s="296"/>
      <c r="C337" s="80"/>
      <c r="D337" s="302"/>
      <c r="E337" s="303"/>
      <c r="F337" s="194"/>
      <c r="G337" s="29"/>
      <c r="I337" s="31"/>
    </row>
    <row r="338" spans="1:14" x14ac:dyDescent="0.25">
      <c r="A338" s="284" t="s">
        <v>19</v>
      </c>
      <c r="B338" s="296" t="s">
        <v>286</v>
      </c>
      <c r="C338" s="297"/>
      <c r="D338" s="281" t="s">
        <v>79</v>
      </c>
      <c r="E338" s="130">
        <v>0</v>
      </c>
      <c r="F338" s="164">
        <f t="shared" ref="F338:F345" si="28">E338*$C338</f>
        <v>0</v>
      </c>
      <c r="G338" s="29"/>
      <c r="H338" s="3">
        <f t="shared" ref="H338:H345" si="29">G338*E338</f>
        <v>0</v>
      </c>
      <c r="I338" s="31"/>
      <c r="J338" s="3">
        <f t="shared" ref="J338:J345" si="30">I338*H338</f>
        <v>0</v>
      </c>
      <c r="N338" s="5" t="s">
        <v>274</v>
      </c>
    </row>
    <row r="339" spans="1:14" x14ac:dyDescent="0.25">
      <c r="A339" s="284" t="s">
        <v>22</v>
      </c>
      <c r="B339" s="296" t="s">
        <v>287</v>
      </c>
      <c r="C339" s="297"/>
      <c r="D339" s="281" t="s">
        <v>79</v>
      </c>
      <c r="E339" s="130">
        <v>0</v>
      </c>
      <c r="F339" s="164">
        <f t="shared" si="28"/>
        <v>0</v>
      </c>
      <c r="G339" s="29"/>
      <c r="H339" s="3">
        <f t="shared" si="29"/>
        <v>0</v>
      </c>
      <c r="I339" s="31"/>
      <c r="J339" s="3">
        <f t="shared" si="30"/>
        <v>0</v>
      </c>
      <c r="N339" s="5" t="s">
        <v>274</v>
      </c>
    </row>
    <row r="340" spans="1:14" x14ac:dyDescent="0.25">
      <c r="A340" s="284" t="s">
        <v>24</v>
      </c>
      <c r="B340" s="296" t="s">
        <v>288</v>
      </c>
      <c r="C340" s="297"/>
      <c r="D340" s="281" t="s">
        <v>79</v>
      </c>
      <c r="E340" s="127">
        <v>0</v>
      </c>
      <c r="F340" s="164">
        <f t="shared" si="28"/>
        <v>0</v>
      </c>
      <c r="G340" s="29"/>
      <c r="H340" s="3">
        <f t="shared" si="29"/>
        <v>0</v>
      </c>
      <c r="I340" s="31"/>
      <c r="J340" s="3">
        <f t="shared" si="30"/>
        <v>0</v>
      </c>
      <c r="N340" s="5" t="s">
        <v>274</v>
      </c>
    </row>
    <row r="341" spans="1:14" x14ac:dyDescent="0.25">
      <c r="A341" s="284" t="s">
        <v>26</v>
      </c>
      <c r="B341" s="296" t="s">
        <v>289</v>
      </c>
      <c r="C341" s="297"/>
      <c r="D341" s="281" t="s">
        <v>79</v>
      </c>
      <c r="E341" s="127">
        <v>0</v>
      </c>
      <c r="F341" s="164">
        <f t="shared" si="28"/>
        <v>0</v>
      </c>
      <c r="G341" s="29"/>
      <c r="H341" s="3">
        <f t="shared" si="29"/>
        <v>0</v>
      </c>
      <c r="I341" s="31"/>
      <c r="J341" s="3">
        <f t="shared" si="30"/>
        <v>0</v>
      </c>
      <c r="N341" s="5" t="s">
        <v>274</v>
      </c>
    </row>
    <row r="342" spans="1:14" x14ac:dyDescent="0.25">
      <c r="A342" s="284" t="s">
        <v>28</v>
      </c>
      <c r="B342" s="296" t="s">
        <v>290</v>
      </c>
      <c r="C342" s="297"/>
      <c r="D342" s="281" t="s">
        <v>79</v>
      </c>
      <c r="E342" s="127"/>
      <c r="F342" s="164">
        <f t="shared" si="28"/>
        <v>0</v>
      </c>
      <c r="G342" s="29"/>
      <c r="H342" s="3">
        <f t="shared" si="29"/>
        <v>0</v>
      </c>
      <c r="I342" s="31"/>
      <c r="J342" s="3">
        <f t="shared" si="30"/>
        <v>0</v>
      </c>
      <c r="N342" s="5" t="s">
        <v>274</v>
      </c>
    </row>
    <row r="343" spans="1:14" x14ac:dyDescent="0.25">
      <c r="A343" s="284" t="s">
        <v>31</v>
      </c>
      <c r="B343" s="296" t="s">
        <v>291</v>
      </c>
      <c r="C343" s="297"/>
      <c r="D343" s="281" t="s">
        <v>79</v>
      </c>
      <c r="E343" s="127">
        <v>20</v>
      </c>
      <c r="F343" s="164">
        <f t="shared" si="28"/>
        <v>0</v>
      </c>
      <c r="G343" s="29"/>
      <c r="H343" s="3">
        <f t="shared" si="29"/>
        <v>0</v>
      </c>
      <c r="I343" s="31"/>
      <c r="J343" s="3">
        <f t="shared" si="30"/>
        <v>0</v>
      </c>
      <c r="N343" s="5" t="s">
        <v>274</v>
      </c>
    </row>
    <row r="344" spans="1:14" x14ac:dyDescent="0.25">
      <c r="A344" s="284" t="s">
        <v>108</v>
      </c>
      <c r="B344" s="296" t="s">
        <v>292</v>
      </c>
      <c r="C344" s="297"/>
      <c r="D344" s="281" t="s">
        <v>79</v>
      </c>
      <c r="E344" s="127">
        <v>45</v>
      </c>
      <c r="F344" s="164">
        <f t="shared" si="28"/>
        <v>0</v>
      </c>
      <c r="G344" s="29"/>
      <c r="H344" s="3">
        <f t="shared" si="29"/>
        <v>0</v>
      </c>
      <c r="I344" s="31"/>
      <c r="J344" s="3">
        <f t="shared" si="30"/>
        <v>0</v>
      </c>
      <c r="N344" s="5" t="s">
        <v>274</v>
      </c>
    </row>
    <row r="345" spans="1:14" x14ac:dyDescent="0.25">
      <c r="A345" s="284" t="s">
        <v>110</v>
      </c>
      <c r="B345" s="296" t="s">
        <v>293</v>
      </c>
      <c r="C345" s="297"/>
      <c r="D345" s="281" t="s">
        <v>79</v>
      </c>
      <c r="E345" s="130">
        <v>45</v>
      </c>
      <c r="F345" s="164">
        <f t="shared" si="28"/>
        <v>0</v>
      </c>
      <c r="G345" s="29"/>
      <c r="H345" s="3">
        <f t="shared" si="29"/>
        <v>0</v>
      </c>
      <c r="I345" s="31"/>
      <c r="J345" s="3">
        <f t="shared" si="30"/>
        <v>0</v>
      </c>
      <c r="N345" s="5" t="s">
        <v>274</v>
      </c>
    </row>
    <row r="346" spans="1:14" ht="18.75" thickBot="1" x14ac:dyDescent="0.3">
      <c r="A346" s="284"/>
      <c r="B346" s="296"/>
      <c r="C346" s="80"/>
      <c r="D346" s="302"/>
      <c r="E346" s="303"/>
      <c r="F346" s="194"/>
      <c r="G346" s="29"/>
      <c r="I346" s="31"/>
    </row>
    <row r="347" spans="1:14" ht="18.75" thickBot="1" x14ac:dyDescent="0.3">
      <c r="A347" s="291">
        <v>2</v>
      </c>
      <c r="B347" s="287" t="s">
        <v>294</v>
      </c>
      <c r="C347" s="80"/>
      <c r="D347" s="302"/>
      <c r="E347" s="303"/>
      <c r="F347" s="194"/>
      <c r="G347" s="29"/>
      <c r="I347" s="31"/>
      <c r="N347" s="5" t="s">
        <v>17</v>
      </c>
    </row>
    <row r="348" spans="1:14" x14ac:dyDescent="0.25">
      <c r="A348" s="284"/>
      <c r="B348" s="306"/>
      <c r="C348" s="80"/>
      <c r="D348" s="302"/>
      <c r="E348" s="303"/>
      <c r="F348" s="194"/>
      <c r="G348" s="29"/>
      <c r="I348" s="31"/>
    </row>
    <row r="349" spans="1:14" x14ac:dyDescent="0.25">
      <c r="A349" s="284" t="s">
        <v>19</v>
      </c>
      <c r="B349" s="307" t="s">
        <v>295</v>
      </c>
      <c r="C349" s="297"/>
      <c r="D349" s="281" t="s">
        <v>79</v>
      </c>
      <c r="E349" s="131">
        <v>378.3</v>
      </c>
      <c r="F349" s="164">
        <f>E349*$C349</f>
        <v>0</v>
      </c>
      <c r="G349" s="29"/>
      <c r="H349" s="3">
        <f>G349*E349</f>
        <v>0</v>
      </c>
      <c r="I349" s="31"/>
      <c r="J349" s="3">
        <f>I349*H349</f>
        <v>0</v>
      </c>
      <c r="N349" s="5" t="s">
        <v>296</v>
      </c>
    </row>
    <row r="350" spans="1:14" x14ac:dyDescent="0.25">
      <c r="A350" s="284" t="s">
        <v>22</v>
      </c>
      <c r="B350" s="307" t="s">
        <v>297</v>
      </c>
      <c r="C350" s="297"/>
      <c r="D350" s="281" t="s">
        <v>79</v>
      </c>
      <c r="E350" s="131">
        <v>511.875</v>
      </c>
      <c r="F350" s="164">
        <f>E350*$C350</f>
        <v>0</v>
      </c>
      <c r="G350" s="29"/>
      <c r="H350" s="3">
        <f>G350*E350</f>
        <v>0</v>
      </c>
      <c r="I350" s="31"/>
      <c r="J350" s="3">
        <f>I350*H350</f>
        <v>0</v>
      </c>
      <c r="N350" s="5" t="s">
        <v>296</v>
      </c>
    </row>
    <row r="351" spans="1:14" x14ac:dyDescent="0.25">
      <c r="A351" s="284" t="s">
        <v>24</v>
      </c>
      <c r="B351" s="307" t="s">
        <v>298</v>
      </c>
      <c r="C351" s="297"/>
      <c r="D351" s="281" t="s">
        <v>79</v>
      </c>
      <c r="E351" s="131">
        <v>660</v>
      </c>
      <c r="F351" s="164">
        <f>E351*$C351</f>
        <v>0</v>
      </c>
      <c r="G351" s="29"/>
      <c r="H351" s="3">
        <f>G351*E351</f>
        <v>0</v>
      </c>
      <c r="I351" s="31"/>
      <c r="J351" s="3">
        <f>I351*H351</f>
        <v>0</v>
      </c>
      <c r="N351" s="5" t="s">
        <v>296</v>
      </c>
    </row>
    <row r="352" spans="1:14" x14ac:dyDescent="0.25">
      <c r="A352" s="284" t="s">
        <v>26</v>
      </c>
      <c r="B352" s="307" t="s">
        <v>297</v>
      </c>
      <c r="C352" s="297"/>
      <c r="D352" s="281" t="s">
        <v>79</v>
      </c>
      <c r="E352" s="131">
        <v>985</v>
      </c>
      <c r="F352" s="164">
        <f>E352*$C352</f>
        <v>0</v>
      </c>
      <c r="G352" s="29"/>
      <c r="H352" s="3">
        <f>G352*E352</f>
        <v>0</v>
      </c>
      <c r="I352" s="31"/>
      <c r="J352" s="3">
        <f>I352*H352</f>
        <v>0</v>
      </c>
      <c r="N352" s="5" t="s">
        <v>296</v>
      </c>
    </row>
    <row r="353" spans="1:14" ht="18.75" thickBot="1" x14ac:dyDescent="0.3">
      <c r="A353" s="308"/>
      <c r="B353" s="301"/>
      <c r="C353" s="308"/>
      <c r="D353" s="309"/>
      <c r="E353" s="310"/>
      <c r="F353" s="283"/>
      <c r="G353" s="55"/>
      <c r="I353" s="57"/>
    </row>
    <row r="354" spans="1:14" ht="18.75" thickBot="1" x14ac:dyDescent="0.3">
      <c r="A354" s="302"/>
      <c r="B354" s="302"/>
      <c r="C354" s="302"/>
      <c r="D354" s="302"/>
      <c r="E354" s="60" t="s">
        <v>57</v>
      </c>
      <c r="F354" s="311">
        <f>SUM(F302:F353)</f>
        <v>0</v>
      </c>
      <c r="H354" s="312">
        <f>SUM(H302:H353)</f>
        <v>0</v>
      </c>
      <c r="J354" s="312">
        <f>SUM(J302:J353)</f>
        <v>0</v>
      </c>
    </row>
    <row r="355" spans="1:14" ht="18.75" thickBot="1" x14ac:dyDescent="0.3">
      <c r="A355" s="302"/>
      <c r="B355" s="302"/>
      <c r="C355" s="302"/>
      <c r="D355" s="302"/>
      <c r="E355" s="313"/>
      <c r="F355" s="314"/>
    </row>
    <row r="356" spans="1:14" ht="22.5" customHeight="1" thickBot="1" x14ac:dyDescent="0.3">
      <c r="A356" s="537" t="s">
        <v>299</v>
      </c>
      <c r="B356" s="538"/>
      <c r="C356" s="538"/>
      <c r="D356" s="538"/>
      <c r="E356" s="538"/>
      <c r="F356" s="539"/>
    </row>
    <row r="357" spans="1:14" ht="18.75" thickBot="1" x14ac:dyDescent="0.3">
      <c r="A357" s="315" t="s">
        <v>5</v>
      </c>
      <c r="B357" s="316" t="s">
        <v>6</v>
      </c>
      <c r="C357" s="317" t="s">
        <v>7</v>
      </c>
      <c r="D357" s="318" t="s">
        <v>8</v>
      </c>
      <c r="E357" s="12" t="s">
        <v>9</v>
      </c>
      <c r="F357" s="13" t="s">
        <v>10</v>
      </c>
      <c r="G357" s="14" t="s">
        <v>11</v>
      </c>
      <c r="H357" s="112" t="s">
        <v>12</v>
      </c>
      <c r="I357" s="16" t="s">
        <v>13</v>
      </c>
      <c r="J357" s="113" t="s">
        <v>14</v>
      </c>
    </row>
    <row r="358" spans="1:14" x14ac:dyDescent="0.25">
      <c r="A358" s="319"/>
      <c r="B358" s="320"/>
      <c r="C358" s="321"/>
      <c r="D358" s="321"/>
      <c r="E358" s="321"/>
      <c r="F358" s="322"/>
      <c r="G358" s="29"/>
      <c r="I358" s="31"/>
    </row>
    <row r="359" spans="1:14" ht="54" x14ac:dyDescent="0.25">
      <c r="A359" s="323">
        <v>1</v>
      </c>
      <c r="B359" s="324" t="s">
        <v>300</v>
      </c>
      <c r="C359" s="325"/>
      <c r="D359" s="326"/>
      <c r="E359" s="327"/>
      <c r="F359" s="328"/>
      <c r="G359" s="29"/>
      <c r="I359" s="31"/>
      <c r="N359" s="5" t="s">
        <v>301</v>
      </c>
    </row>
    <row r="360" spans="1:14" x14ac:dyDescent="0.25">
      <c r="A360" s="323"/>
      <c r="B360" s="324"/>
      <c r="C360" s="329"/>
      <c r="D360" s="326"/>
      <c r="E360" s="327"/>
      <c r="F360" s="328"/>
      <c r="G360" s="29"/>
      <c r="I360" s="31"/>
    </row>
    <row r="361" spans="1:14" x14ac:dyDescent="0.25">
      <c r="A361" s="323" t="s">
        <v>19</v>
      </c>
      <c r="B361" s="330" t="s">
        <v>302</v>
      </c>
      <c r="C361" s="331"/>
      <c r="D361" s="238" t="s">
        <v>47</v>
      </c>
      <c r="E361" s="332">
        <v>12.1875</v>
      </c>
      <c r="F361" s="333">
        <f>E361*C361</f>
        <v>0</v>
      </c>
      <c r="G361" s="29"/>
      <c r="H361" s="3">
        <f>G361*E361</f>
        <v>0</v>
      </c>
      <c r="I361" s="31"/>
      <c r="J361" s="3">
        <f>I361*H361</f>
        <v>0</v>
      </c>
      <c r="N361" s="5" t="s">
        <v>301</v>
      </c>
    </row>
    <row r="362" spans="1:14" x14ac:dyDescent="0.25">
      <c r="A362" s="323" t="s">
        <v>22</v>
      </c>
      <c r="B362" s="330" t="s">
        <v>303</v>
      </c>
      <c r="C362" s="331">
        <v>40</v>
      </c>
      <c r="D362" s="238" t="s">
        <v>47</v>
      </c>
      <c r="E362" s="332">
        <v>16.087499999999999</v>
      </c>
      <c r="F362" s="333">
        <f>E362*C362</f>
        <v>643.5</v>
      </c>
      <c r="G362" s="29"/>
      <c r="H362" s="3">
        <f>G362*E362</f>
        <v>0</v>
      </c>
      <c r="I362" s="31"/>
      <c r="J362" s="3">
        <f>I362*H362</f>
        <v>0</v>
      </c>
      <c r="N362" s="5" t="s">
        <v>301</v>
      </c>
    </row>
    <row r="363" spans="1:14" x14ac:dyDescent="0.25">
      <c r="A363" s="323"/>
      <c r="B363" s="330"/>
      <c r="C363" s="331"/>
      <c r="D363" s="334"/>
      <c r="E363" s="332"/>
      <c r="F363" s="335"/>
      <c r="G363" s="29"/>
      <c r="I363" s="31"/>
    </row>
    <row r="364" spans="1:14" ht="90" x14ac:dyDescent="0.25">
      <c r="A364" s="323">
        <v>2</v>
      </c>
      <c r="B364" s="324" t="s">
        <v>304</v>
      </c>
      <c r="C364" s="336"/>
      <c r="D364" s="337" t="s">
        <v>47</v>
      </c>
      <c r="E364" s="332">
        <v>17.55</v>
      </c>
      <c r="F364" s="333">
        <f>E364*C364</f>
        <v>0</v>
      </c>
      <c r="G364" s="29"/>
      <c r="H364" s="3">
        <f>G364*E364</f>
        <v>0</v>
      </c>
      <c r="I364" s="31"/>
      <c r="J364" s="3">
        <f>I364*H364</f>
        <v>0</v>
      </c>
      <c r="N364" s="5" t="s">
        <v>301</v>
      </c>
    </row>
    <row r="365" spans="1:14" x14ac:dyDescent="0.25">
      <c r="A365" s="338"/>
      <c r="B365" s="330"/>
      <c r="C365" s="331"/>
      <c r="D365" s="238"/>
      <c r="E365" s="332"/>
      <c r="F365" s="335"/>
      <c r="G365" s="29"/>
      <c r="I365" s="31"/>
    </row>
    <row r="366" spans="1:14" ht="144" x14ac:dyDescent="0.25">
      <c r="A366" s="323">
        <v>3</v>
      </c>
      <c r="B366" s="324" t="s">
        <v>305</v>
      </c>
      <c r="C366" s="331"/>
      <c r="D366" s="238"/>
      <c r="E366" s="332"/>
      <c r="F366" s="335"/>
      <c r="G366" s="29"/>
      <c r="I366" s="31"/>
      <c r="N366" s="5" t="s">
        <v>306</v>
      </c>
    </row>
    <row r="367" spans="1:14" x14ac:dyDescent="0.25">
      <c r="A367" s="323"/>
      <c r="B367" s="324"/>
      <c r="C367" s="331"/>
      <c r="D367" s="238"/>
      <c r="E367" s="332"/>
      <c r="F367" s="335"/>
      <c r="G367" s="29"/>
      <c r="I367" s="31"/>
    </row>
    <row r="368" spans="1:14" x14ac:dyDescent="0.25">
      <c r="A368" s="323" t="s">
        <v>307</v>
      </c>
      <c r="B368" s="324" t="s">
        <v>308</v>
      </c>
      <c r="C368" s="331"/>
      <c r="D368" s="238" t="s">
        <v>21</v>
      </c>
      <c r="E368" s="332">
        <v>29.25</v>
      </c>
      <c r="F368" s="333">
        <f>E368*C368</f>
        <v>0</v>
      </c>
      <c r="G368" s="29"/>
      <c r="H368" s="3">
        <f>G368*E368</f>
        <v>0</v>
      </c>
      <c r="I368" s="31"/>
      <c r="J368" s="3">
        <f>I368*H368</f>
        <v>0</v>
      </c>
      <c r="N368" s="5" t="s">
        <v>306</v>
      </c>
    </row>
    <row r="369" spans="1:14" x14ac:dyDescent="0.25">
      <c r="A369" s="323" t="s">
        <v>309</v>
      </c>
      <c r="B369" s="324" t="s">
        <v>310</v>
      </c>
      <c r="C369" s="331">
        <v>107</v>
      </c>
      <c r="D369" s="238" t="s">
        <v>21</v>
      </c>
      <c r="E369" s="43">
        <v>175</v>
      </c>
      <c r="F369" s="333">
        <f>E369*C369</f>
        <v>18725</v>
      </c>
      <c r="G369" s="29"/>
      <c r="H369" s="3">
        <f>G369*E369</f>
        <v>0</v>
      </c>
      <c r="I369" s="31"/>
      <c r="J369" s="3">
        <f>I369*H369</f>
        <v>0</v>
      </c>
      <c r="N369" s="5" t="s">
        <v>306</v>
      </c>
    </row>
    <row r="370" spans="1:14" x14ac:dyDescent="0.25">
      <c r="A370" s="323"/>
      <c r="B370" s="324"/>
      <c r="C370" s="331"/>
      <c r="D370" s="238"/>
      <c r="E370" s="332"/>
      <c r="F370" s="335"/>
      <c r="G370" s="29"/>
      <c r="I370" s="31"/>
    </row>
    <row r="371" spans="1:14" x14ac:dyDescent="0.25">
      <c r="A371" s="323" t="s">
        <v>311</v>
      </c>
      <c r="B371" s="330" t="s">
        <v>312</v>
      </c>
      <c r="C371" s="331"/>
      <c r="D371" s="238" t="s">
        <v>21</v>
      </c>
      <c r="E371" s="339">
        <v>21.177</v>
      </c>
      <c r="F371" s="333">
        <f>E371*C371</f>
        <v>0</v>
      </c>
      <c r="G371" s="29"/>
      <c r="H371" s="3">
        <f>G371*E371</f>
        <v>0</v>
      </c>
      <c r="I371" s="31"/>
      <c r="J371" s="3">
        <f>I371*H371</f>
        <v>0</v>
      </c>
      <c r="N371" s="5" t="s">
        <v>306</v>
      </c>
    </row>
    <row r="372" spans="1:14" x14ac:dyDescent="0.25">
      <c r="A372" s="323" t="s">
        <v>309</v>
      </c>
      <c r="B372" s="330" t="s">
        <v>313</v>
      </c>
      <c r="C372" s="331">
        <v>24</v>
      </c>
      <c r="D372" s="238" t="s">
        <v>21</v>
      </c>
      <c r="E372" s="339">
        <v>175</v>
      </c>
      <c r="F372" s="333">
        <f>E372*C372</f>
        <v>4200</v>
      </c>
      <c r="G372" s="29"/>
      <c r="H372" s="3">
        <f>G372*E372</f>
        <v>0</v>
      </c>
      <c r="I372" s="31"/>
      <c r="J372" s="3">
        <f>I372*H372</f>
        <v>0</v>
      </c>
      <c r="N372" s="5" t="s">
        <v>306</v>
      </c>
    </row>
    <row r="373" spans="1:14" x14ac:dyDescent="0.25">
      <c r="A373" s="323"/>
      <c r="B373" s="330"/>
      <c r="C373" s="331"/>
      <c r="D373" s="238"/>
      <c r="E373" s="339"/>
      <c r="F373" s="335"/>
      <c r="G373" s="29"/>
      <c r="I373" s="31"/>
    </row>
    <row r="374" spans="1:14" x14ac:dyDescent="0.25">
      <c r="A374" s="323" t="s">
        <v>24</v>
      </c>
      <c r="B374" s="330" t="s">
        <v>314</v>
      </c>
      <c r="C374" s="331"/>
      <c r="D374" s="238" t="s">
        <v>21</v>
      </c>
      <c r="E374" s="339">
        <v>53.63</v>
      </c>
      <c r="F374" s="333">
        <f>E374*C374</f>
        <v>0</v>
      </c>
      <c r="G374" s="29"/>
      <c r="H374" s="3">
        <f>G374*E374</f>
        <v>0</v>
      </c>
      <c r="I374" s="31"/>
      <c r="J374" s="3">
        <f>I374*H374</f>
        <v>0</v>
      </c>
      <c r="N374" s="5" t="s">
        <v>306</v>
      </c>
    </row>
    <row r="375" spans="1:14" x14ac:dyDescent="0.25">
      <c r="A375" s="323"/>
      <c r="B375" s="330"/>
      <c r="C375" s="331"/>
      <c r="D375" s="238"/>
      <c r="E375" s="332"/>
      <c r="F375" s="335"/>
      <c r="G375" s="29"/>
      <c r="I375" s="31"/>
    </row>
    <row r="376" spans="1:14" ht="36" x14ac:dyDescent="0.25">
      <c r="A376" s="340" t="s">
        <v>315</v>
      </c>
      <c r="B376" s="324" t="s">
        <v>316</v>
      </c>
      <c r="C376" s="331"/>
      <c r="D376" s="238" t="s">
        <v>47</v>
      </c>
      <c r="E376" s="332">
        <v>34.125</v>
      </c>
      <c r="F376" s="333">
        <f>E376*C376</f>
        <v>0</v>
      </c>
      <c r="G376" s="29"/>
      <c r="H376" s="3">
        <f>G376*E376</f>
        <v>0</v>
      </c>
      <c r="I376" s="31"/>
      <c r="J376" s="3">
        <f>I376*H376</f>
        <v>0</v>
      </c>
      <c r="N376" s="5" t="s">
        <v>306</v>
      </c>
    </row>
    <row r="377" spans="1:14" x14ac:dyDescent="0.25">
      <c r="A377" s="340"/>
      <c r="B377" s="330"/>
      <c r="C377" s="331"/>
      <c r="D377" s="238"/>
      <c r="E377" s="332"/>
      <c r="F377" s="335"/>
      <c r="G377" s="29"/>
      <c r="I377" s="31"/>
    </row>
    <row r="378" spans="1:14" ht="90" x14ac:dyDescent="0.25">
      <c r="A378" s="340" t="s">
        <v>317</v>
      </c>
      <c r="B378" s="341" t="s">
        <v>318</v>
      </c>
      <c r="C378" s="336"/>
      <c r="D378" s="337" t="s">
        <v>47</v>
      </c>
      <c r="E378" s="332">
        <v>39</v>
      </c>
      <c r="F378" s="333">
        <f>E378*C378</f>
        <v>0</v>
      </c>
      <c r="G378" s="29"/>
      <c r="H378" s="3">
        <f>G378*E378</f>
        <v>0</v>
      </c>
      <c r="I378" s="31"/>
      <c r="J378" s="3">
        <f>I378*H378</f>
        <v>0</v>
      </c>
      <c r="N378" s="5" t="s">
        <v>306</v>
      </c>
    </row>
    <row r="379" spans="1:14" x14ac:dyDescent="0.25">
      <c r="A379" s="340"/>
      <c r="B379" s="341"/>
      <c r="C379" s="331"/>
      <c r="D379" s="238"/>
      <c r="E379" s="332"/>
      <c r="F379" s="335"/>
      <c r="G379" s="29"/>
      <c r="I379" s="31"/>
    </row>
    <row r="380" spans="1:14" ht="72" x14ac:dyDescent="0.25">
      <c r="A380" s="340" t="s">
        <v>28</v>
      </c>
      <c r="B380" s="341" t="s">
        <v>319</v>
      </c>
      <c r="C380" s="342"/>
      <c r="D380" s="337" t="s">
        <v>47</v>
      </c>
      <c r="E380" s="332">
        <v>58.5</v>
      </c>
      <c r="F380" s="333">
        <f>E380*C380</f>
        <v>0</v>
      </c>
      <c r="G380" s="29"/>
      <c r="H380" s="3">
        <f>G380*E380</f>
        <v>0</v>
      </c>
      <c r="I380" s="31"/>
      <c r="J380" s="3">
        <f>I380*H380</f>
        <v>0</v>
      </c>
      <c r="N380" s="5" t="s">
        <v>306</v>
      </c>
    </row>
    <row r="381" spans="1:14" x14ac:dyDescent="0.25">
      <c r="A381" s="323"/>
      <c r="B381" s="341"/>
      <c r="C381" s="33"/>
      <c r="D381" s="238"/>
      <c r="E381" s="332"/>
      <c r="F381" s="335"/>
      <c r="G381" s="29"/>
      <c r="I381" s="31"/>
    </row>
    <row r="382" spans="1:14" x14ac:dyDescent="0.25">
      <c r="A382" s="323">
        <v>4</v>
      </c>
      <c r="B382" s="330" t="s">
        <v>320</v>
      </c>
      <c r="C382" s="33"/>
      <c r="D382" s="238"/>
      <c r="E382" s="332"/>
      <c r="F382" s="335"/>
      <c r="G382" s="29"/>
      <c r="I382" s="31"/>
      <c r="N382" s="5" t="s">
        <v>306</v>
      </c>
    </row>
    <row r="383" spans="1:14" x14ac:dyDescent="0.25">
      <c r="A383" s="323"/>
      <c r="B383" s="330" t="s">
        <v>321</v>
      </c>
      <c r="C383" s="33"/>
      <c r="D383" s="238"/>
      <c r="E383" s="332"/>
      <c r="F383" s="335"/>
      <c r="G383" s="29"/>
      <c r="I383" s="31"/>
    </row>
    <row r="384" spans="1:14" x14ac:dyDescent="0.25">
      <c r="A384" s="323" t="s">
        <v>19</v>
      </c>
      <c r="B384" s="330" t="s">
        <v>322</v>
      </c>
      <c r="C384" s="33"/>
      <c r="D384" s="238" t="s">
        <v>79</v>
      </c>
      <c r="E384" s="332">
        <v>6.8250000000000002</v>
      </c>
      <c r="F384" s="333">
        <f>E384*C384</f>
        <v>0</v>
      </c>
      <c r="G384" s="29"/>
      <c r="H384" s="3">
        <f>G384*E384</f>
        <v>0</v>
      </c>
      <c r="I384" s="31"/>
      <c r="J384" s="3">
        <f>I384*H384</f>
        <v>0</v>
      </c>
      <c r="N384" s="5" t="s">
        <v>306</v>
      </c>
    </row>
    <row r="385" spans="1:14" x14ac:dyDescent="0.25">
      <c r="A385" s="323" t="s">
        <v>22</v>
      </c>
      <c r="B385" s="330" t="s">
        <v>323</v>
      </c>
      <c r="C385" s="33"/>
      <c r="D385" s="238" t="s">
        <v>21</v>
      </c>
      <c r="E385" s="332">
        <v>43.875</v>
      </c>
      <c r="F385" s="333">
        <f>E385*C385</f>
        <v>0</v>
      </c>
      <c r="G385" s="29"/>
      <c r="H385" s="3">
        <f>G385*E385</f>
        <v>0</v>
      </c>
      <c r="I385" s="31"/>
      <c r="J385" s="3">
        <f>I385*H385</f>
        <v>0</v>
      </c>
      <c r="N385" s="5" t="s">
        <v>306</v>
      </c>
    </row>
    <row r="386" spans="1:14" x14ac:dyDescent="0.25">
      <c r="A386" s="323" t="s">
        <v>24</v>
      </c>
      <c r="B386" s="330" t="s">
        <v>324</v>
      </c>
      <c r="C386" s="33"/>
      <c r="D386" s="238" t="s">
        <v>79</v>
      </c>
      <c r="E386" s="332">
        <v>58.5</v>
      </c>
      <c r="F386" s="333">
        <f>E386*C386</f>
        <v>0</v>
      </c>
      <c r="G386" s="29"/>
      <c r="H386" s="3">
        <f>G386*E386</f>
        <v>0</v>
      </c>
      <c r="I386" s="31"/>
      <c r="J386" s="3">
        <f>I386*H386</f>
        <v>0</v>
      </c>
      <c r="N386" s="5" t="s">
        <v>306</v>
      </c>
    </row>
    <row r="387" spans="1:14" x14ac:dyDescent="0.25">
      <c r="A387" s="323" t="s">
        <v>26</v>
      </c>
      <c r="B387" s="330" t="s">
        <v>325</v>
      </c>
      <c r="C387" s="33"/>
      <c r="D387" s="238" t="s">
        <v>79</v>
      </c>
      <c r="E387" s="332">
        <v>19.5</v>
      </c>
      <c r="F387" s="333">
        <f>E387*C387</f>
        <v>0</v>
      </c>
      <c r="G387" s="29"/>
      <c r="H387" s="3">
        <f>G387*E387</f>
        <v>0</v>
      </c>
      <c r="I387" s="31"/>
      <c r="J387" s="3">
        <f>I387*H387</f>
        <v>0</v>
      </c>
      <c r="N387" s="5" t="s">
        <v>306</v>
      </c>
    </row>
    <row r="388" spans="1:14" x14ac:dyDescent="0.25">
      <c r="A388" s="323" t="s">
        <v>28</v>
      </c>
      <c r="B388" s="330" t="s">
        <v>326</v>
      </c>
      <c r="C388" s="33"/>
      <c r="D388" s="238" t="s">
        <v>79</v>
      </c>
      <c r="E388" s="332">
        <v>19.5</v>
      </c>
      <c r="F388" s="333">
        <f>E388*C388</f>
        <v>0</v>
      </c>
      <c r="G388" s="29"/>
      <c r="H388" s="3">
        <f>G388*E388</f>
        <v>0</v>
      </c>
      <c r="I388" s="31"/>
      <c r="J388" s="3">
        <f>I388*H388</f>
        <v>0</v>
      </c>
      <c r="N388" s="5" t="s">
        <v>306</v>
      </c>
    </row>
    <row r="389" spans="1:14" x14ac:dyDescent="0.25">
      <c r="A389" s="323"/>
      <c r="B389" s="330"/>
      <c r="C389" s="33"/>
      <c r="D389" s="238"/>
      <c r="E389" s="332"/>
      <c r="F389" s="335"/>
      <c r="G389" s="29"/>
      <c r="I389" s="31"/>
    </row>
    <row r="390" spans="1:14" ht="36" x14ac:dyDescent="0.25">
      <c r="A390" s="323">
        <v>5</v>
      </c>
      <c r="B390" s="324" t="s">
        <v>327</v>
      </c>
      <c r="C390" s="33"/>
      <c r="D390" s="238" t="s">
        <v>21</v>
      </c>
      <c r="E390" s="332">
        <v>5.03</v>
      </c>
      <c r="F390" s="333">
        <f>E390*C390</f>
        <v>0</v>
      </c>
      <c r="G390" s="29"/>
      <c r="H390" s="3">
        <f>G390*E390</f>
        <v>0</v>
      </c>
      <c r="I390" s="31"/>
      <c r="J390" s="3">
        <f>I390*H390</f>
        <v>0</v>
      </c>
      <c r="N390" s="5" t="s">
        <v>306</v>
      </c>
    </row>
    <row r="391" spans="1:14" x14ac:dyDescent="0.25">
      <c r="A391" s="323"/>
      <c r="B391" s="330"/>
      <c r="C391" s="33"/>
      <c r="D391" s="238"/>
      <c r="E391" s="332"/>
      <c r="F391" s="335"/>
      <c r="G391" s="29"/>
      <c r="I391" s="31"/>
    </row>
    <row r="392" spans="1:14" ht="180" x14ac:dyDescent="0.25">
      <c r="A392" s="323">
        <v>6</v>
      </c>
      <c r="B392" s="324" t="s">
        <v>328</v>
      </c>
      <c r="C392" s="33"/>
      <c r="D392" s="238"/>
      <c r="E392" s="332"/>
      <c r="F392" s="335"/>
      <c r="G392" s="29"/>
      <c r="I392" s="31"/>
      <c r="N392" s="5" t="s">
        <v>329</v>
      </c>
    </row>
    <row r="393" spans="1:14" x14ac:dyDescent="0.25">
      <c r="A393" s="323"/>
      <c r="B393" s="324"/>
      <c r="C393" s="33"/>
      <c r="D393" s="238"/>
      <c r="E393" s="239"/>
      <c r="F393" s="335"/>
      <c r="G393" s="29"/>
      <c r="I393" s="31"/>
    </row>
    <row r="394" spans="1:14" x14ac:dyDescent="0.25">
      <c r="A394" s="323" t="s">
        <v>19</v>
      </c>
      <c r="B394" s="330" t="s">
        <v>330</v>
      </c>
      <c r="C394" s="33"/>
      <c r="D394" s="238" t="s">
        <v>21</v>
      </c>
      <c r="E394" s="240">
        <v>92.605500000000006</v>
      </c>
      <c r="F394" s="333">
        <f t="shared" ref="F394:F399" si="31">E394*C394</f>
        <v>0</v>
      </c>
      <c r="G394" s="29"/>
      <c r="H394" s="3">
        <f t="shared" ref="H394:H399" si="32">G394*E394</f>
        <v>0</v>
      </c>
      <c r="I394" s="31"/>
      <c r="J394" s="3">
        <f t="shared" ref="J394:J399" si="33">I394*H394</f>
        <v>0</v>
      </c>
      <c r="N394" s="5" t="s">
        <v>329</v>
      </c>
    </row>
    <row r="395" spans="1:14" x14ac:dyDescent="0.25">
      <c r="A395" s="323" t="s">
        <v>22</v>
      </c>
      <c r="B395" s="330" t="s">
        <v>331</v>
      </c>
      <c r="C395" s="33"/>
      <c r="D395" s="238" t="s">
        <v>21</v>
      </c>
      <c r="E395" s="240">
        <v>103.6815</v>
      </c>
      <c r="F395" s="333">
        <f t="shared" si="31"/>
        <v>0</v>
      </c>
      <c r="G395" s="29"/>
      <c r="H395" s="3">
        <f t="shared" si="32"/>
        <v>0</v>
      </c>
      <c r="I395" s="31"/>
      <c r="J395" s="3">
        <f t="shared" si="33"/>
        <v>0</v>
      </c>
      <c r="N395" s="5" t="s">
        <v>329</v>
      </c>
    </row>
    <row r="396" spans="1:14" x14ac:dyDescent="0.25">
      <c r="A396" s="340" t="s">
        <v>24</v>
      </c>
      <c r="B396" s="324" t="s">
        <v>332</v>
      </c>
      <c r="C396" s="331"/>
      <c r="D396" s="238" t="s">
        <v>21</v>
      </c>
      <c r="E396" s="240">
        <v>103.6815</v>
      </c>
      <c r="F396" s="333">
        <f t="shared" si="31"/>
        <v>0</v>
      </c>
      <c r="G396" s="29"/>
      <c r="H396" s="3">
        <f t="shared" si="32"/>
        <v>0</v>
      </c>
      <c r="I396" s="31"/>
      <c r="J396" s="3">
        <f t="shared" si="33"/>
        <v>0</v>
      </c>
      <c r="N396" s="5" t="s">
        <v>329</v>
      </c>
    </row>
    <row r="397" spans="1:14" x14ac:dyDescent="0.25">
      <c r="A397" s="323" t="s">
        <v>26</v>
      </c>
      <c r="B397" s="324" t="s">
        <v>333</v>
      </c>
      <c r="C397" s="331"/>
      <c r="D397" s="238" t="s">
        <v>21</v>
      </c>
      <c r="E397" s="240">
        <v>70</v>
      </c>
      <c r="F397" s="333">
        <f t="shared" si="31"/>
        <v>0</v>
      </c>
      <c r="G397" s="29"/>
      <c r="H397" s="3">
        <f t="shared" si="32"/>
        <v>0</v>
      </c>
      <c r="I397" s="31"/>
      <c r="J397" s="3">
        <f t="shared" si="33"/>
        <v>0</v>
      </c>
      <c r="N397" s="5" t="s">
        <v>329</v>
      </c>
    </row>
    <row r="398" spans="1:14" x14ac:dyDescent="0.25">
      <c r="A398" s="323" t="s">
        <v>28</v>
      </c>
      <c r="B398" s="324" t="s">
        <v>334</v>
      </c>
      <c r="C398" s="331"/>
      <c r="D398" s="238" t="s">
        <v>21</v>
      </c>
      <c r="E398" s="240">
        <v>48.75</v>
      </c>
      <c r="F398" s="333">
        <f t="shared" si="31"/>
        <v>0</v>
      </c>
      <c r="G398" s="29"/>
      <c r="H398" s="3">
        <f t="shared" si="32"/>
        <v>0</v>
      </c>
      <c r="I398" s="31"/>
      <c r="J398" s="3">
        <f t="shared" si="33"/>
        <v>0</v>
      </c>
      <c r="N398" s="5" t="s">
        <v>329</v>
      </c>
    </row>
    <row r="399" spans="1:14" x14ac:dyDescent="0.25">
      <c r="A399" s="323" t="s">
        <v>31</v>
      </c>
      <c r="B399" s="324" t="s">
        <v>335</v>
      </c>
      <c r="C399" s="331"/>
      <c r="D399" s="238" t="s">
        <v>21</v>
      </c>
      <c r="E399" s="240">
        <v>70</v>
      </c>
      <c r="F399" s="333">
        <f t="shared" si="31"/>
        <v>0</v>
      </c>
      <c r="G399" s="29"/>
      <c r="H399" s="3">
        <f t="shared" si="32"/>
        <v>0</v>
      </c>
      <c r="I399" s="31"/>
      <c r="J399" s="3">
        <f t="shared" si="33"/>
        <v>0</v>
      </c>
      <c r="N399" s="5" t="s">
        <v>329</v>
      </c>
    </row>
    <row r="400" spans="1:14" x14ac:dyDescent="0.25">
      <c r="A400" s="323"/>
      <c r="B400" s="324"/>
      <c r="C400" s="331"/>
      <c r="D400" s="238"/>
      <c r="E400" s="239"/>
      <c r="F400" s="335"/>
      <c r="G400" s="29"/>
      <c r="I400" s="31"/>
    </row>
    <row r="401" spans="1:14" x14ac:dyDescent="0.25">
      <c r="A401" s="340" t="s">
        <v>336</v>
      </c>
      <c r="B401" s="330" t="s">
        <v>337</v>
      </c>
      <c r="C401" s="331"/>
      <c r="D401" s="238" t="s">
        <v>79</v>
      </c>
      <c r="E401" s="239">
        <v>22.5</v>
      </c>
      <c r="F401" s="333">
        <f>E401*C401</f>
        <v>0</v>
      </c>
      <c r="G401" s="29"/>
      <c r="H401" s="3">
        <f>G401*E401</f>
        <v>0</v>
      </c>
      <c r="I401" s="31"/>
      <c r="J401" s="3">
        <f>I401*H401</f>
        <v>0</v>
      </c>
      <c r="N401" s="24" t="s">
        <v>338</v>
      </c>
    </row>
    <row r="402" spans="1:14" x14ac:dyDescent="0.25">
      <c r="A402" s="340"/>
      <c r="B402" s="330"/>
      <c r="C402" s="331"/>
      <c r="D402" s="238"/>
      <c r="E402" s="239"/>
      <c r="F402" s="335"/>
      <c r="G402" s="29"/>
      <c r="I402" s="31"/>
    </row>
    <row r="403" spans="1:14" ht="54" x14ac:dyDescent="0.25">
      <c r="A403" s="340" t="s">
        <v>339</v>
      </c>
      <c r="B403" s="324" t="s">
        <v>340</v>
      </c>
      <c r="C403" s="331"/>
      <c r="D403" s="238" t="s">
        <v>47</v>
      </c>
      <c r="E403" s="239">
        <v>52.35</v>
      </c>
      <c r="F403" s="333">
        <f>E403*C403</f>
        <v>0</v>
      </c>
      <c r="G403" s="29"/>
      <c r="H403" s="3">
        <f>G403*E403</f>
        <v>0</v>
      </c>
      <c r="I403" s="31"/>
      <c r="J403" s="3">
        <f>I403*H403</f>
        <v>0</v>
      </c>
      <c r="N403" s="24" t="s">
        <v>338</v>
      </c>
    </row>
    <row r="404" spans="1:14" x14ac:dyDescent="0.25">
      <c r="A404" s="340"/>
      <c r="B404" s="330"/>
      <c r="C404" s="331"/>
      <c r="D404" s="238"/>
      <c r="E404" s="239"/>
      <c r="F404" s="335"/>
      <c r="G404" s="29"/>
      <c r="I404" s="31"/>
    </row>
    <row r="405" spans="1:14" ht="90" x14ac:dyDescent="0.25">
      <c r="A405" s="340" t="s">
        <v>341</v>
      </c>
      <c r="B405" s="324" t="s">
        <v>342</v>
      </c>
      <c r="C405" s="336">
        <v>24</v>
      </c>
      <c r="D405" s="337" t="s">
        <v>21</v>
      </c>
      <c r="E405" s="339">
        <v>73.75</v>
      </c>
      <c r="F405" s="333">
        <f>E405*C405</f>
        <v>1770</v>
      </c>
      <c r="G405" s="29"/>
      <c r="H405" s="3">
        <f>G405*E405</f>
        <v>0</v>
      </c>
      <c r="I405" s="31"/>
      <c r="J405" s="3">
        <f>I405*H405</f>
        <v>0</v>
      </c>
      <c r="N405" s="5" t="s">
        <v>306</v>
      </c>
    </row>
    <row r="406" spans="1:14" x14ac:dyDescent="0.25">
      <c r="A406" s="340"/>
      <c r="B406" s="324"/>
      <c r="C406" s="331"/>
      <c r="D406" s="337"/>
      <c r="E406" s="239"/>
      <c r="F406" s="335"/>
      <c r="G406" s="29"/>
      <c r="I406" s="31"/>
    </row>
    <row r="407" spans="1:14" ht="54" x14ac:dyDescent="0.25">
      <c r="A407" s="340" t="s">
        <v>22</v>
      </c>
      <c r="B407" s="324" t="s">
        <v>343</v>
      </c>
      <c r="C407" s="331"/>
      <c r="D407" s="238" t="s">
        <v>21</v>
      </c>
      <c r="E407" s="239">
        <v>12</v>
      </c>
      <c r="F407" s="333">
        <f>E407*C407</f>
        <v>0</v>
      </c>
      <c r="G407" s="29"/>
      <c r="H407" s="3">
        <f>G407*E407</f>
        <v>0</v>
      </c>
      <c r="I407" s="31"/>
      <c r="J407" s="3">
        <f>I407*H407</f>
        <v>0</v>
      </c>
      <c r="N407" s="5" t="s">
        <v>329</v>
      </c>
    </row>
    <row r="408" spans="1:14" x14ac:dyDescent="0.25">
      <c r="A408" s="340"/>
      <c r="B408" s="324"/>
      <c r="C408" s="331"/>
      <c r="D408" s="238"/>
      <c r="E408" s="239"/>
      <c r="F408" s="335"/>
      <c r="G408" s="29"/>
      <c r="I408" s="31"/>
    </row>
    <row r="409" spans="1:14" ht="36" x14ac:dyDescent="0.25">
      <c r="A409" s="340" t="s">
        <v>24</v>
      </c>
      <c r="B409" s="324" t="s">
        <v>344</v>
      </c>
      <c r="C409" s="331"/>
      <c r="D409" s="238" t="s">
        <v>47</v>
      </c>
      <c r="E409" s="239">
        <v>4.25</v>
      </c>
      <c r="F409" s="333">
        <f>E409*C409</f>
        <v>0</v>
      </c>
      <c r="G409" s="29"/>
      <c r="H409" s="3">
        <f>G409*E409</f>
        <v>0</v>
      </c>
      <c r="I409" s="31"/>
      <c r="J409" s="3">
        <f>I409*H409</f>
        <v>0</v>
      </c>
      <c r="N409" s="5" t="s">
        <v>329</v>
      </c>
    </row>
    <row r="410" spans="1:14" x14ac:dyDescent="0.25">
      <c r="A410" s="340"/>
      <c r="B410" s="324"/>
      <c r="C410" s="331"/>
      <c r="D410" s="238"/>
      <c r="E410" s="239"/>
      <c r="F410" s="335"/>
      <c r="G410" s="29"/>
      <c r="I410" s="31"/>
    </row>
    <row r="411" spans="1:14" ht="91.5" customHeight="1" x14ac:dyDescent="0.25">
      <c r="A411" s="340" t="s">
        <v>26</v>
      </c>
      <c r="B411" s="324" t="s">
        <v>345</v>
      </c>
      <c r="C411" s="336"/>
      <c r="D411" s="337" t="s">
        <v>21</v>
      </c>
      <c r="E411" s="339">
        <v>33.734999999999999</v>
      </c>
      <c r="F411" s="333">
        <f>E411*C411</f>
        <v>0</v>
      </c>
      <c r="G411" s="29"/>
      <c r="H411" s="3">
        <f>G411*E411</f>
        <v>0</v>
      </c>
      <c r="I411" s="31"/>
      <c r="J411" s="3">
        <f>I411*H411</f>
        <v>0</v>
      </c>
      <c r="N411" s="5" t="s">
        <v>329</v>
      </c>
    </row>
    <row r="412" spans="1:14" x14ac:dyDescent="0.25">
      <c r="A412" s="340"/>
      <c r="B412" s="324"/>
      <c r="C412" s="331"/>
      <c r="D412" s="238"/>
      <c r="E412" s="239"/>
      <c r="F412" s="335"/>
      <c r="G412" s="29"/>
      <c r="I412" s="31"/>
    </row>
    <row r="413" spans="1:14" ht="54" x14ac:dyDescent="0.25">
      <c r="A413" s="340" t="s">
        <v>346</v>
      </c>
      <c r="B413" s="324" t="s">
        <v>347</v>
      </c>
      <c r="C413" s="331"/>
      <c r="D413" s="238" t="s">
        <v>21</v>
      </c>
      <c r="E413" s="240">
        <v>5.5</v>
      </c>
      <c r="F413" s="333">
        <f>E413*C413</f>
        <v>0</v>
      </c>
      <c r="G413" s="29"/>
      <c r="H413" s="3">
        <f>G413*E413</f>
        <v>0</v>
      </c>
      <c r="I413" s="31"/>
      <c r="J413" s="3">
        <f>I413*H413</f>
        <v>0</v>
      </c>
      <c r="N413" s="5" t="s">
        <v>329</v>
      </c>
    </row>
    <row r="414" spans="1:14" x14ac:dyDescent="0.25">
      <c r="A414" s="340"/>
      <c r="B414" s="330"/>
      <c r="C414" s="331"/>
      <c r="D414" s="238"/>
      <c r="E414" s="239"/>
      <c r="F414" s="335"/>
      <c r="G414" s="29"/>
      <c r="I414" s="31"/>
    </row>
    <row r="415" spans="1:14" ht="54.75" x14ac:dyDescent="0.25">
      <c r="A415" s="340" t="s">
        <v>348</v>
      </c>
      <c r="B415" s="324" t="s">
        <v>349</v>
      </c>
      <c r="C415" s="336"/>
      <c r="D415" s="337" t="s">
        <v>79</v>
      </c>
      <c r="E415" s="332">
        <v>12</v>
      </c>
      <c r="F415" s="333">
        <f>E415*C415</f>
        <v>0</v>
      </c>
      <c r="G415" s="29"/>
      <c r="H415" s="3">
        <f>G415*E415</f>
        <v>0</v>
      </c>
      <c r="I415" s="31"/>
      <c r="J415" s="3">
        <f>I415*H415</f>
        <v>0</v>
      </c>
      <c r="N415" s="5" t="s">
        <v>329</v>
      </c>
    </row>
    <row r="416" spans="1:14" x14ac:dyDescent="0.25">
      <c r="A416" s="323"/>
      <c r="B416" s="330"/>
      <c r="C416" s="331"/>
      <c r="D416" s="238"/>
      <c r="E416" s="239"/>
      <c r="F416" s="335"/>
      <c r="G416" s="29"/>
      <c r="I416" s="31"/>
    </row>
    <row r="417" spans="1:14" ht="72" x14ac:dyDescent="0.25">
      <c r="A417" s="323">
        <v>12</v>
      </c>
      <c r="B417" s="324" t="s">
        <v>350</v>
      </c>
      <c r="C417" s="336"/>
      <c r="D417" s="337" t="s">
        <v>47</v>
      </c>
      <c r="E417" s="332">
        <v>34</v>
      </c>
      <c r="F417" s="333">
        <f>E417*C417</f>
        <v>0</v>
      </c>
      <c r="G417" s="29"/>
      <c r="H417" s="3">
        <f>G417*E417</f>
        <v>0</v>
      </c>
      <c r="I417" s="31"/>
      <c r="J417" s="3">
        <f>I417*H417</f>
        <v>0</v>
      </c>
      <c r="N417" s="5" t="s">
        <v>329</v>
      </c>
    </row>
    <row r="418" spans="1:14" x14ac:dyDescent="0.25">
      <c r="A418" s="323"/>
      <c r="B418" s="330"/>
      <c r="C418" s="331"/>
      <c r="D418" s="238"/>
      <c r="E418" s="239"/>
      <c r="F418" s="335"/>
      <c r="G418" s="29"/>
      <c r="I418" s="31"/>
    </row>
    <row r="419" spans="1:14" ht="36" x14ac:dyDescent="0.25">
      <c r="A419" s="340" t="s">
        <v>351</v>
      </c>
      <c r="B419" s="324" t="s">
        <v>352</v>
      </c>
      <c r="C419" s="331"/>
      <c r="D419" s="238" t="s">
        <v>21</v>
      </c>
      <c r="E419" s="239">
        <v>19.72</v>
      </c>
      <c r="F419" s="333">
        <f>E419*C419</f>
        <v>0</v>
      </c>
      <c r="G419" s="29"/>
      <c r="H419" s="3">
        <f>G419*E419</f>
        <v>0</v>
      </c>
      <c r="I419" s="31"/>
      <c r="J419" s="3">
        <f>I419*H419</f>
        <v>0</v>
      </c>
      <c r="N419" s="5" t="s">
        <v>329</v>
      </c>
    </row>
    <row r="420" spans="1:14" x14ac:dyDescent="0.25">
      <c r="A420" s="340"/>
      <c r="B420" s="330"/>
      <c r="C420" s="331"/>
      <c r="D420" s="238"/>
      <c r="E420" s="239"/>
      <c r="F420" s="335"/>
      <c r="G420" s="29"/>
      <c r="I420" s="31"/>
    </row>
    <row r="421" spans="1:14" ht="54" x14ac:dyDescent="0.25">
      <c r="A421" s="323" t="s">
        <v>22</v>
      </c>
      <c r="B421" s="324" t="s">
        <v>353</v>
      </c>
      <c r="C421" s="336"/>
      <c r="D421" s="337" t="s">
        <v>21</v>
      </c>
      <c r="E421" s="332">
        <v>18.5</v>
      </c>
      <c r="F421" s="333">
        <f>E421*C421</f>
        <v>0</v>
      </c>
      <c r="G421" s="29"/>
      <c r="H421" s="3">
        <f>G421*E421</f>
        <v>0</v>
      </c>
      <c r="I421" s="31"/>
      <c r="J421" s="3">
        <f>I421*H421</f>
        <v>0</v>
      </c>
      <c r="N421" s="5" t="s">
        <v>329</v>
      </c>
    </row>
    <row r="422" spans="1:14" x14ac:dyDescent="0.25">
      <c r="A422" s="323"/>
      <c r="B422" s="330"/>
      <c r="C422" s="331"/>
      <c r="D422" s="238"/>
      <c r="E422" s="239"/>
      <c r="F422" s="335"/>
      <c r="G422" s="29"/>
      <c r="I422" s="31"/>
    </row>
    <row r="423" spans="1:14" ht="72" x14ac:dyDescent="0.25">
      <c r="A423" s="323">
        <v>14</v>
      </c>
      <c r="B423" s="324" t="s">
        <v>354</v>
      </c>
      <c r="C423" s="336"/>
      <c r="D423" s="337" t="s">
        <v>79</v>
      </c>
      <c r="E423" s="332">
        <v>522.99974999999995</v>
      </c>
      <c r="F423" s="333">
        <f>E423*C423</f>
        <v>0</v>
      </c>
      <c r="G423" s="29"/>
      <c r="H423" s="3">
        <f>G423*E423</f>
        <v>0</v>
      </c>
      <c r="I423" s="31"/>
      <c r="J423" s="3">
        <f>I423*H423</f>
        <v>0</v>
      </c>
      <c r="N423" s="5" t="s">
        <v>329</v>
      </c>
    </row>
    <row r="424" spans="1:14" x14ac:dyDescent="0.25">
      <c r="A424" s="323"/>
      <c r="B424" s="330"/>
      <c r="C424" s="331"/>
      <c r="D424" s="238"/>
      <c r="E424" s="239"/>
      <c r="F424" s="335"/>
      <c r="G424" s="29"/>
      <c r="I424" s="31"/>
    </row>
    <row r="425" spans="1:14" ht="36" x14ac:dyDescent="0.25">
      <c r="A425" s="323">
        <v>15</v>
      </c>
      <c r="B425" s="324" t="s">
        <v>355</v>
      </c>
      <c r="C425" s="331"/>
      <c r="D425" s="238" t="s">
        <v>21</v>
      </c>
      <c r="E425" s="239">
        <v>23</v>
      </c>
      <c r="F425" s="333">
        <f>E425*C425</f>
        <v>0</v>
      </c>
      <c r="G425" s="29"/>
      <c r="H425" s="3">
        <f>G425*E425</f>
        <v>0</v>
      </c>
      <c r="I425" s="31"/>
      <c r="J425" s="3">
        <f>I425*H425</f>
        <v>0</v>
      </c>
      <c r="N425" s="5" t="s">
        <v>329</v>
      </c>
    </row>
    <row r="426" spans="1:14" x14ac:dyDescent="0.25">
      <c r="A426" s="323"/>
      <c r="B426" s="330"/>
      <c r="C426" s="331"/>
      <c r="D426" s="238"/>
      <c r="E426" s="239"/>
      <c r="F426" s="335"/>
      <c r="G426" s="29"/>
      <c r="I426" s="31"/>
    </row>
    <row r="427" spans="1:14" ht="108.75" thickBot="1" x14ac:dyDescent="0.3">
      <c r="A427" s="323">
        <v>16</v>
      </c>
      <c r="B427" s="324" t="s">
        <v>356</v>
      </c>
      <c r="C427" s="336"/>
      <c r="D427" s="343" t="s">
        <v>21</v>
      </c>
      <c r="E427" s="339">
        <v>35.89</v>
      </c>
      <c r="F427" s="333">
        <f>E427*C427</f>
        <v>0</v>
      </c>
      <c r="G427" s="29"/>
      <c r="H427" s="3">
        <f>G427*E427</f>
        <v>0</v>
      </c>
      <c r="I427" s="31"/>
      <c r="J427" s="3">
        <f>I427*H427</f>
        <v>0</v>
      </c>
      <c r="N427" s="5" t="s">
        <v>329</v>
      </c>
    </row>
    <row r="428" spans="1:14" ht="18.75" thickBot="1" x14ac:dyDescent="0.3">
      <c r="A428" s="323"/>
      <c r="B428" s="344" t="s">
        <v>357</v>
      </c>
      <c r="C428" s="345"/>
      <c r="D428" s="245"/>
      <c r="E428" s="240"/>
      <c r="F428" s="335"/>
      <c r="G428" s="29"/>
      <c r="I428" s="31"/>
    </row>
    <row r="429" spans="1:14" x14ac:dyDescent="0.25">
      <c r="A429" s="323"/>
      <c r="B429" s="324"/>
      <c r="C429" s="345"/>
      <c r="D429" s="245"/>
      <c r="E429" s="240"/>
      <c r="F429" s="335"/>
      <c r="G429" s="29"/>
      <c r="I429" s="31"/>
    </row>
    <row r="430" spans="1:14" ht="54" x14ac:dyDescent="0.25">
      <c r="A430" s="346">
        <v>1</v>
      </c>
      <c r="B430" s="347" t="s">
        <v>358</v>
      </c>
      <c r="C430" s="323"/>
      <c r="D430" s="348" t="s">
        <v>21</v>
      </c>
      <c r="E430" s="349">
        <v>5.45</v>
      </c>
      <c r="F430" s="335"/>
      <c r="G430" s="323">
        <v>130</v>
      </c>
      <c r="H430" s="3">
        <f>G430*E430</f>
        <v>708.5</v>
      </c>
      <c r="I430" s="31">
        <v>1</v>
      </c>
      <c r="J430" s="3">
        <f>I430*H430</f>
        <v>708.5</v>
      </c>
      <c r="N430" s="5" t="s">
        <v>306</v>
      </c>
    </row>
    <row r="431" spans="1:14" x14ac:dyDescent="0.25">
      <c r="A431" s="338"/>
      <c r="B431" s="347"/>
      <c r="C431" s="323"/>
      <c r="D431" s="348"/>
      <c r="E431" s="349"/>
      <c r="F431" s="335"/>
      <c r="G431" s="323"/>
      <c r="I431" s="31"/>
      <c r="N431" s="5" t="s">
        <v>306</v>
      </c>
    </row>
    <row r="432" spans="1:14" ht="54" x14ac:dyDescent="0.25">
      <c r="A432" s="346">
        <f>A430+1</f>
        <v>2</v>
      </c>
      <c r="B432" s="347" t="s">
        <v>359</v>
      </c>
      <c r="C432" s="323"/>
      <c r="D432" s="348" t="s">
        <v>360</v>
      </c>
      <c r="E432" s="349">
        <v>46.32</v>
      </c>
      <c r="F432" s="335"/>
      <c r="G432" s="323"/>
      <c r="H432" s="3">
        <f>G432*E432</f>
        <v>0</v>
      </c>
      <c r="I432" s="31"/>
      <c r="J432" s="3">
        <f>I432*H432</f>
        <v>0</v>
      </c>
      <c r="N432" s="5" t="s">
        <v>306</v>
      </c>
    </row>
    <row r="433" spans="1:14" x14ac:dyDescent="0.25">
      <c r="A433" s="338"/>
      <c r="B433" s="347"/>
      <c r="C433" s="323"/>
      <c r="D433" s="348"/>
      <c r="E433" s="349"/>
      <c r="F433" s="335"/>
      <c r="G433" s="323"/>
      <c r="I433" s="31"/>
      <c r="N433" s="5" t="s">
        <v>306</v>
      </c>
    </row>
    <row r="434" spans="1:14" ht="54" x14ac:dyDescent="0.25">
      <c r="A434" s="346">
        <f>A432+1</f>
        <v>3</v>
      </c>
      <c r="B434" s="350" t="s">
        <v>361</v>
      </c>
      <c r="C434" s="323"/>
      <c r="D434" s="348" t="s">
        <v>21</v>
      </c>
      <c r="E434" s="349">
        <v>77.539999999999992</v>
      </c>
      <c r="F434" s="335"/>
      <c r="G434" s="323">
        <v>130</v>
      </c>
      <c r="H434" s="3">
        <f>G434*E434</f>
        <v>10080.199999999999</v>
      </c>
      <c r="I434" s="31">
        <v>1</v>
      </c>
      <c r="J434" s="3">
        <f>I434*H434</f>
        <v>10080.199999999999</v>
      </c>
      <c r="N434" s="5" t="s">
        <v>306</v>
      </c>
    </row>
    <row r="435" spans="1:14" x14ac:dyDescent="0.25">
      <c r="A435" s="338"/>
      <c r="B435" s="350"/>
      <c r="C435" s="323"/>
      <c r="D435" s="348"/>
      <c r="E435" s="349"/>
      <c r="F435" s="335"/>
      <c r="G435" s="323"/>
      <c r="I435" s="31"/>
      <c r="N435" s="5" t="s">
        <v>306</v>
      </c>
    </row>
    <row r="436" spans="1:14" x14ac:dyDescent="0.25">
      <c r="A436" s="346">
        <f>A434+1</f>
        <v>4</v>
      </c>
      <c r="B436" s="347" t="s">
        <v>362</v>
      </c>
      <c r="C436" s="323"/>
      <c r="D436" s="348" t="s">
        <v>21</v>
      </c>
      <c r="E436" s="349">
        <v>2.4700000000000002</v>
      </c>
      <c r="F436" s="335"/>
      <c r="G436" s="323"/>
      <c r="H436" s="3">
        <f>G436*E436</f>
        <v>0</v>
      </c>
      <c r="I436" s="31"/>
      <c r="J436" s="3">
        <f>I436*H436</f>
        <v>0</v>
      </c>
      <c r="N436" s="5" t="s">
        <v>306</v>
      </c>
    </row>
    <row r="437" spans="1:14" x14ac:dyDescent="0.25">
      <c r="A437" s="338"/>
      <c r="B437" s="347"/>
      <c r="C437" s="323"/>
      <c r="D437" s="348"/>
      <c r="E437" s="349"/>
      <c r="F437" s="335"/>
      <c r="G437" s="323"/>
      <c r="I437" s="31"/>
      <c r="N437" s="5" t="s">
        <v>306</v>
      </c>
    </row>
    <row r="438" spans="1:14" x14ac:dyDescent="0.25">
      <c r="A438" s="346">
        <f>A436+1</f>
        <v>5</v>
      </c>
      <c r="B438" s="350" t="s">
        <v>363</v>
      </c>
      <c r="C438" s="323"/>
      <c r="D438" s="348" t="s">
        <v>266</v>
      </c>
      <c r="E438" s="349">
        <v>5</v>
      </c>
      <c r="F438" s="335"/>
      <c r="G438" s="323">
        <v>130</v>
      </c>
      <c r="H438" s="3">
        <f>G438*E438</f>
        <v>650</v>
      </c>
      <c r="I438" s="31">
        <v>1</v>
      </c>
      <c r="J438" s="3">
        <f>I438*H438</f>
        <v>650</v>
      </c>
      <c r="N438" s="5" t="s">
        <v>306</v>
      </c>
    </row>
    <row r="439" spans="1:14" x14ac:dyDescent="0.25">
      <c r="A439" s="338"/>
      <c r="B439" s="350"/>
      <c r="C439" s="323"/>
      <c r="D439" s="348"/>
      <c r="E439" s="349"/>
      <c r="F439" s="335"/>
      <c r="G439" s="323"/>
      <c r="I439" s="31"/>
      <c r="N439" s="5" t="s">
        <v>306</v>
      </c>
    </row>
    <row r="440" spans="1:14" x14ac:dyDescent="0.25">
      <c r="A440" s="346">
        <f>A438+1</f>
        <v>6</v>
      </c>
      <c r="B440" s="347" t="s">
        <v>364</v>
      </c>
      <c r="C440" s="323"/>
      <c r="D440" s="348" t="s">
        <v>266</v>
      </c>
      <c r="E440" s="349">
        <v>3.5</v>
      </c>
      <c r="F440" s="335"/>
      <c r="G440" s="323">
        <v>130</v>
      </c>
      <c r="H440" s="3">
        <f>G440*E440</f>
        <v>455</v>
      </c>
      <c r="I440" s="31">
        <v>1</v>
      </c>
      <c r="J440" s="3">
        <f>I440*H440</f>
        <v>455</v>
      </c>
      <c r="N440" s="5" t="s">
        <v>306</v>
      </c>
    </row>
    <row r="441" spans="1:14" x14ac:dyDescent="0.25">
      <c r="A441" s="338"/>
      <c r="B441" s="347"/>
      <c r="C441" s="323"/>
      <c r="D441" s="348"/>
      <c r="E441" s="349"/>
      <c r="F441" s="335"/>
      <c r="G441" s="323"/>
      <c r="I441" s="31"/>
      <c r="N441" s="5" t="s">
        <v>306</v>
      </c>
    </row>
    <row r="442" spans="1:14" ht="36" x14ac:dyDescent="0.25">
      <c r="A442" s="346">
        <f>A440+1</f>
        <v>7</v>
      </c>
      <c r="B442" s="347" t="s">
        <v>365</v>
      </c>
      <c r="C442" s="323"/>
      <c r="D442" s="348" t="s">
        <v>21</v>
      </c>
      <c r="E442" s="349">
        <v>2.81</v>
      </c>
      <c r="F442" s="335"/>
      <c r="G442" s="323"/>
      <c r="H442" s="3">
        <f>G442*E442</f>
        <v>0</v>
      </c>
      <c r="I442" s="31"/>
      <c r="J442" s="3">
        <f>I442*H442</f>
        <v>0</v>
      </c>
      <c r="N442" s="5" t="s">
        <v>306</v>
      </c>
    </row>
    <row r="443" spans="1:14" x14ac:dyDescent="0.25">
      <c r="A443" s="338"/>
      <c r="B443" s="350"/>
      <c r="C443" s="323"/>
      <c r="D443" s="348"/>
      <c r="E443" s="349"/>
      <c r="F443" s="335"/>
      <c r="G443" s="323"/>
      <c r="I443" s="31"/>
      <c r="N443" s="5" t="s">
        <v>306</v>
      </c>
    </row>
    <row r="444" spans="1:14" x14ac:dyDescent="0.25">
      <c r="A444" s="346">
        <f>A442+1</f>
        <v>8</v>
      </c>
      <c r="B444" s="347" t="s">
        <v>366</v>
      </c>
      <c r="C444" s="323"/>
      <c r="D444" s="348" t="s">
        <v>47</v>
      </c>
      <c r="E444" s="349">
        <v>6.85</v>
      </c>
      <c r="F444" s="335"/>
      <c r="G444" s="323"/>
      <c r="H444" s="3">
        <f>G444*E444</f>
        <v>0</v>
      </c>
      <c r="I444" s="31"/>
      <c r="J444" s="3">
        <f>I444*H444</f>
        <v>0</v>
      </c>
      <c r="N444" s="5" t="s">
        <v>306</v>
      </c>
    </row>
    <row r="445" spans="1:14" x14ac:dyDescent="0.25">
      <c r="A445" s="338"/>
      <c r="B445" s="347"/>
      <c r="C445" s="323"/>
      <c r="D445" s="348"/>
      <c r="E445" s="349"/>
      <c r="F445" s="335"/>
      <c r="G445" s="323"/>
      <c r="I445" s="31"/>
      <c r="N445" s="5" t="s">
        <v>306</v>
      </c>
    </row>
    <row r="446" spans="1:14" x14ac:dyDescent="0.25">
      <c r="A446" s="346">
        <f>A444+1</f>
        <v>9</v>
      </c>
      <c r="B446" s="347" t="s">
        <v>367</v>
      </c>
      <c r="C446" s="323"/>
      <c r="D446" s="348" t="s">
        <v>47</v>
      </c>
      <c r="E446" s="349">
        <v>19.940000000000001</v>
      </c>
      <c r="F446" s="335"/>
      <c r="G446" s="323"/>
      <c r="H446" s="3">
        <f>G446*E446</f>
        <v>0</v>
      </c>
      <c r="I446" s="31"/>
      <c r="J446" s="3">
        <f>I446*H446</f>
        <v>0</v>
      </c>
      <c r="N446" s="5" t="s">
        <v>306</v>
      </c>
    </row>
    <row r="447" spans="1:14" x14ac:dyDescent="0.25">
      <c r="A447" s="338"/>
      <c r="B447" s="347"/>
      <c r="C447" s="323"/>
      <c r="D447" s="348"/>
      <c r="E447" s="349"/>
      <c r="F447" s="335"/>
      <c r="G447" s="323"/>
      <c r="I447" s="31"/>
      <c r="N447" s="5" t="s">
        <v>306</v>
      </c>
    </row>
    <row r="448" spans="1:14" ht="36" x14ac:dyDescent="0.25">
      <c r="A448" s="346">
        <f>A446+1</f>
        <v>10</v>
      </c>
      <c r="B448" s="347" t="s">
        <v>368</v>
      </c>
      <c r="C448" s="323"/>
      <c r="D448" s="348"/>
      <c r="E448" s="349"/>
      <c r="F448" s="335"/>
      <c r="G448" s="323"/>
      <c r="I448" s="31"/>
      <c r="N448" s="5" t="s">
        <v>306</v>
      </c>
    </row>
    <row r="449" spans="1:14" x14ac:dyDescent="0.25">
      <c r="A449" s="346" t="s">
        <v>19</v>
      </c>
      <c r="B449" s="347" t="s">
        <v>369</v>
      </c>
      <c r="C449" s="323"/>
      <c r="D449" s="348" t="s">
        <v>47</v>
      </c>
      <c r="E449" s="349">
        <v>18.53</v>
      </c>
      <c r="F449" s="335"/>
      <c r="G449" s="323"/>
      <c r="H449" s="3">
        <f t="shared" ref="H449:H460" si="34">G449*E449</f>
        <v>0</v>
      </c>
      <c r="I449" s="31"/>
      <c r="J449" s="3">
        <f t="shared" ref="J449:J460" si="35">I449*H449</f>
        <v>0</v>
      </c>
      <c r="N449" s="5" t="s">
        <v>306</v>
      </c>
    </row>
    <row r="450" spans="1:14" x14ac:dyDescent="0.25">
      <c r="A450" s="346" t="s">
        <v>22</v>
      </c>
      <c r="B450" s="347" t="s">
        <v>370</v>
      </c>
      <c r="C450" s="323"/>
      <c r="D450" s="348" t="s">
        <v>47</v>
      </c>
      <c r="E450" s="349">
        <v>31.98</v>
      </c>
      <c r="F450" s="335"/>
      <c r="G450" s="323"/>
      <c r="H450" s="3">
        <f t="shared" si="34"/>
        <v>0</v>
      </c>
      <c r="I450" s="31"/>
      <c r="J450" s="3">
        <f t="shared" si="35"/>
        <v>0</v>
      </c>
      <c r="N450" s="5" t="s">
        <v>306</v>
      </c>
    </row>
    <row r="451" spans="1:14" x14ac:dyDescent="0.25">
      <c r="A451" s="346" t="s">
        <v>24</v>
      </c>
      <c r="B451" s="347" t="s">
        <v>371</v>
      </c>
      <c r="C451" s="323"/>
      <c r="D451" s="348" t="s">
        <v>47</v>
      </c>
      <c r="E451" s="349">
        <v>20.68</v>
      </c>
      <c r="F451" s="335"/>
      <c r="G451" s="323"/>
      <c r="H451" s="3">
        <f t="shared" si="34"/>
        <v>0</v>
      </c>
      <c r="I451" s="31"/>
      <c r="J451" s="3">
        <f t="shared" si="35"/>
        <v>0</v>
      </c>
      <c r="N451" s="5" t="s">
        <v>306</v>
      </c>
    </row>
    <row r="452" spans="1:14" x14ac:dyDescent="0.25">
      <c r="A452" s="346" t="s">
        <v>26</v>
      </c>
      <c r="B452" s="347" t="s">
        <v>372</v>
      </c>
      <c r="C452" s="323"/>
      <c r="D452" s="348" t="s">
        <v>47</v>
      </c>
      <c r="E452" s="349">
        <v>41.02</v>
      </c>
      <c r="F452" s="335"/>
      <c r="G452" s="323"/>
      <c r="H452" s="3">
        <f t="shared" si="34"/>
        <v>0</v>
      </c>
      <c r="I452" s="31"/>
      <c r="J452" s="3">
        <f t="shared" si="35"/>
        <v>0</v>
      </c>
      <c r="N452" s="5" t="s">
        <v>306</v>
      </c>
    </row>
    <row r="453" spans="1:14" x14ac:dyDescent="0.25">
      <c r="A453" s="346" t="s">
        <v>28</v>
      </c>
      <c r="B453" s="347" t="s">
        <v>373</v>
      </c>
      <c r="C453" s="323"/>
      <c r="D453" s="348" t="s">
        <v>47</v>
      </c>
      <c r="E453" s="349">
        <v>22.23</v>
      </c>
      <c r="F453" s="335"/>
      <c r="G453" s="323"/>
      <c r="H453" s="3">
        <f t="shared" si="34"/>
        <v>0</v>
      </c>
      <c r="I453" s="31"/>
      <c r="J453" s="3">
        <f t="shared" si="35"/>
        <v>0</v>
      </c>
      <c r="N453" s="5" t="s">
        <v>306</v>
      </c>
    </row>
    <row r="454" spans="1:14" x14ac:dyDescent="0.25">
      <c r="A454" s="346" t="s">
        <v>31</v>
      </c>
      <c r="B454" s="347" t="s">
        <v>374</v>
      </c>
      <c r="C454" s="323"/>
      <c r="D454" s="348" t="s">
        <v>47</v>
      </c>
      <c r="E454" s="349">
        <v>37.64</v>
      </c>
      <c r="F454" s="335"/>
      <c r="G454" s="323"/>
      <c r="H454" s="3">
        <f t="shared" si="34"/>
        <v>0</v>
      </c>
      <c r="I454" s="31"/>
      <c r="J454" s="3">
        <f t="shared" si="35"/>
        <v>0</v>
      </c>
      <c r="N454" s="5" t="s">
        <v>306</v>
      </c>
    </row>
    <row r="455" spans="1:14" x14ac:dyDescent="0.25">
      <c r="A455" s="346" t="s">
        <v>108</v>
      </c>
      <c r="B455" s="347" t="s">
        <v>375</v>
      </c>
      <c r="C455" s="323"/>
      <c r="D455" s="348" t="s">
        <v>47</v>
      </c>
      <c r="E455" s="349">
        <v>34.200000000000003</v>
      </c>
      <c r="F455" s="335"/>
      <c r="G455" s="323"/>
      <c r="H455" s="3">
        <f t="shared" si="34"/>
        <v>0</v>
      </c>
      <c r="I455" s="31"/>
      <c r="J455" s="3">
        <f t="shared" si="35"/>
        <v>0</v>
      </c>
      <c r="N455" s="5" t="s">
        <v>306</v>
      </c>
    </row>
    <row r="456" spans="1:14" x14ac:dyDescent="0.25">
      <c r="A456" s="346" t="s">
        <v>110</v>
      </c>
      <c r="B456" s="347" t="s">
        <v>376</v>
      </c>
      <c r="C456" s="323"/>
      <c r="D456" s="348" t="s">
        <v>47</v>
      </c>
      <c r="E456" s="349">
        <v>48.42</v>
      </c>
      <c r="F456" s="335"/>
      <c r="G456" s="323">
        <v>32</v>
      </c>
      <c r="H456" s="3">
        <f t="shared" si="34"/>
        <v>1549.44</v>
      </c>
      <c r="I456" s="31">
        <v>1</v>
      </c>
      <c r="J456" s="3">
        <f t="shared" si="35"/>
        <v>1549.44</v>
      </c>
      <c r="N456" s="5" t="s">
        <v>306</v>
      </c>
    </row>
    <row r="457" spans="1:14" x14ac:dyDescent="0.25">
      <c r="A457" s="346" t="s">
        <v>112</v>
      </c>
      <c r="B457" s="347" t="s">
        <v>377</v>
      </c>
      <c r="C457" s="323"/>
      <c r="D457" s="348" t="s">
        <v>47</v>
      </c>
      <c r="E457" s="349">
        <v>29.58</v>
      </c>
      <c r="F457" s="335"/>
      <c r="G457" s="323"/>
      <c r="H457" s="3">
        <f t="shared" si="34"/>
        <v>0</v>
      </c>
      <c r="I457" s="31"/>
      <c r="J457" s="3">
        <f t="shared" si="35"/>
        <v>0</v>
      </c>
      <c r="N457" s="5" t="s">
        <v>306</v>
      </c>
    </row>
    <row r="458" spans="1:14" x14ac:dyDescent="0.25">
      <c r="A458" s="346" t="s">
        <v>114</v>
      </c>
      <c r="B458" s="347" t="s">
        <v>378</v>
      </c>
      <c r="C458" s="323"/>
      <c r="D458" s="348" t="s">
        <v>47</v>
      </c>
      <c r="E458" s="349">
        <v>38.21</v>
      </c>
      <c r="F458" s="335"/>
      <c r="G458" s="323"/>
      <c r="H458" s="3">
        <f t="shared" si="34"/>
        <v>0</v>
      </c>
      <c r="I458" s="31"/>
      <c r="J458" s="3">
        <f t="shared" si="35"/>
        <v>0</v>
      </c>
      <c r="N458" s="5" t="s">
        <v>306</v>
      </c>
    </row>
    <row r="459" spans="1:14" x14ac:dyDescent="0.25">
      <c r="A459" s="346" t="s">
        <v>116</v>
      </c>
      <c r="B459" s="350" t="s">
        <v>379</v>
      </c>
      <c r="C459" s="323"/>
      <c r="D459" s="348" t="s">
        <v>47</v>
      </c>
      <c r="E459" s="349">
        <v>28.28</v>
      </c>
      <c r="F459" s="335"/>
      <c r="G459" s="323"/>
      <c r="H459" s="3">
        <f t="shared" si="34"/>
        <v>0</v>
      </c>
      <c r="I459" s="31"/>
      <c r="J459" s="3">
        <f t="shared" si="35"/>
        <v>0</v>
      </c>
      <c r="N459" s="5" t="s">
        <v>306</v>
      </c>
    </row>
    <row r="460" spans="1:14" x14ac:dyDescent="0.25">
      <c r="A460" s="346" t="s">
        <v>118</v>
      </c>
      <c r="B460" s="347" t="s">
        <v>380</v>
      </c>
      <c r="C460" s="323"/>
      <c r="D460" s="348" t="s">
        <v>47</v>
      </c>
      <c r="E460" s="349">
        <v>41.99</v>
      </c>
      <c r="F460" s="335"/>
      <c r="G460" s="323"/>
      <c r="H460" s="3">
        <f t="shared" si="34"/>
        <v>0</v>
      </c>
      <c r="I460" s="31"/>
      <c r="J460" s="3">
        <f t="shared" si="35"/>
        <v>0</v>
      </c>
      <c r="N460" s="5" t="s">
        <v>306</v>
      </c>
    </row>
    <row r="461" spans="1:14" x14ac:dyDescent="0.25">
      <c r="A461" s="346"/>
      <c r="B461" s="347"/>
      <c r="C461" s="323"/>
      <c r="D461" s="348"/>
      <c r="E461" s="349"/>
      <c r="F461" s="335"/>
      <c r="G461" s="323"/>
      <c r="I461" s="31"/>
      <c r="N461" s="5" t="s">
        <v>306</v>
      </c>
    </row>
    <row r="462" spans="1:14" x14ac:dyDescent="0.25">
      <c r="A462" s="346">
        <v>11</v>
      </c>
      <c r="B462" s="347" t="s">
        <v>381</v>
      </c>
      <c r="C462" s="323"/>
      <c r="D462" s="348" t="s">
        <v>382</v>
      </c>
      <c r="E462" s="349">
        <v>75.599999999999994</v>
      </c>
      <c r="F462" s="335"/>
      <c r="G462" s="323">
        <v>16</v>
      </c>
      <c r="H462" s="3">
        <f>G462*E462</f>
        <v>1209.5999999999999</v>
      </c>
      <c r="I462" s="31">
        <v>1</v>
      </c>
      <c r="J462" s="3">
        <f>I462*H462</f>
        <v>1209.5999999999999</v>
      </c>
      <c r="N462" s="5" t="s">
        <v>306</v>
      </c>
    </row>
    <row r="463" spans="1:14" x14ac:dyDescent="0.25">
      <c r="A463" s="346"/>
      <c r="B463" s="347"/>
      <c r="C463" s="323"/>
      <c r="D463" s="348"/>
      <c r="E463" s="349"/>
      <c r="F463" s="335"/>
      <c r="G463" s="323"/>
      <c r="I463" s="31"/>
      <c r="N463" s="5" t="s">
        <v>306</v>
      </c>
    </row>
    <row r="464" spans="1:14" ht="36" x14ac:dyDescent="0.25">
      <c r="A464" s="346">
        <f>A462+1</f>
        <v>12</v>
      </c>
      <c r="B464" s="347" t="s">
        <v>383</v>
      </c>
      <c r="C464" s="323"/>
      <c r="D464" s="348" t="s">
        <v>47</v>
      </c>
      <c r="E464" s="349">
        <v>45.6</v>
      </c>
      <c r="F464" s="335"/>
      <c r="G464" s="323">
        <v>16</v>
      </c>
      <c r="H464" s="3">
        <f>G464*E464</f>
        <v>729.6</v>
      </c>
      <c r="I464" s="31">
        <v>1</v>
      </c>
      <c r="J464" s="3">
        <f>I464*H464</f>
        <v>729.6</v>
      </c>
      <c r="N464" s="5" t="s">
        <v>306</v>
      </c>
    </row>
    <row r="465" spans="1:14" x14ac:dyDescent="0.25">
      <c r="A465" s="346"/>
      <c r="B465" s="347"/>
      <c r="C465" s="323"/>
      <c r="D465" s="348"/>
      <c r="E465" s="349"/>
      <c r="F465" s="335"/>
      <c r="G465" s="323"/>
      <c r="I465" s="31"/>
      <c r="N465" s="5" t="s">
        <v>306</v>
      </c>
    </row>
    <row r="466" spans="1:14" x14ac:dyDescent="0.25">
      <c r="A466" s="346">
        <f>A464+1</f>
        <v>13</v>
      </c>
      <c r="B466" s="347" t="s">
        <v>384</v>
      </c>
      <c r="C466" s="323"/>
      <c r="D466" s="348" t="s">
        <v>47</v>
      </c>
      <c r="E466" s="349">
        <v>29.5</v>
      </c>
      <c r="F466" s="335"/>
      <c r="G466" s="323">
        <v>47</v>
      </c>
      <c r="H466" s="3">
        <f>G466*E466</f>
        <v>1386.5</v>
      </c>
      <c r="I466" s="31">
        <v>1</v>
      </c>
      <c r="J466" s="3">
        <f>I466*H466</f>
        <v>1386.5</v>
      </c>
      <c r="N466" s="5" t="s">
        <v>306</v>
      </c>
    </row>
    <row r="467" spans="1:14" x14ac:dyDescent="0.25">
      <c r="A467" s="346"/>
      <c r="B467" s="347"/>
      <c r="C467" s="323"/>
      <c r="D467" s="348"/>
      <c r="E467" s="349"/>
      <c r="F467" s="335"/>
      <c r="G467" s="323"/>
      <c r="I467" s="31"/>
      <c r="N467" s="5" t="s">
        <v>306</v>
      </c>
    </row>
    <row r="468" spans="1:14" ht="36" x14ac:dyDescent="0.25">
      <c r="A468" s="346">
        <f>A466+1</f>
        <v>14</v>
      </c>
      <c r="B468" s="347" t="s">
        <v>385</v>
      </c>
      <c r="C468" s="323"/>
      <c r="D468" s="348" t="s">
        <v>47</v>
      </c>
      <c r="E468" s="349">
        <v>29.5</v>
      </c>
      <c r="F468" s="335"/>
      <c r="G468" s="323"/>
      <c r="H468" s="3">
        <f>G468*E468</f>
        <v>0</v>
      </c>
      <c r="I468" s="31"/>
      <c r="J468" s="3">
        <f>I468*H468</f>
        <v>0</v>
      </c>
      <c r="N468" s="5" t="s">
        <v>306</v>
      </c>
    </row>
    <row r="469" spans="1:14" x14ac:dyDescent="0.25">
      <c r="A469" s="346"/>
      <c r="B469" s="347"/>
      <c r="C469" s="323"/>
      <c r="D469" s="348"/>
      <c r="E469" s="349"/>
      <c r="F469" s="335"/>
      <c r="G469" s="323"/>
      <c r="I469" s="31"/>
      <c r="N469" s="5" t="s">
        <v>306</v>
      </c>
    </row>
    <row r="470" spans="1:14" x14ac:dyDescent="0.25">
      <c r="A470" s="346">
        <f>A468+1</f>
        <v>15</v>
      </c>
      <c r="B470" s="350" t="s">
        <v>386</v>
      </c>
      <c r="C470" s="323"/>
      <c r="D470" s="348" t="s">
        <v>47</v>
      </c>
      <c r="E470" s="349">
        <v>10.97</v>
      </c>
      <c r="F470" s="335"/>
      <c r="G470" s="323">
        <v>48</v>
      </c>
      <c r="H470" s="3">
        <f>G470*E470</f>
        <v>526.56000000000006</v>
      </c>
      <c r="I470" s="31">
        <v>1</v>
      </c>
      <c r="J470" s="3">
        <f>I470*H470</f>
        <v>526.56000000000006</v>
      </c>
      <c r="N470" s="5" t="s">
        <v>306</v>
      </c>
    </row>
    <row r="471" spans="1:14" x14ac:dyDescent="0.25">
      <c r="A471" s="346"/>
      <c r="B471" s="350"/>
      <c r="C471" s="323"/>
      <c r="D471" s="348"/>
      <c r="E471" s="349"/>
      <c r="F471" s="335"/>
      <c r="G471" s="323"/>
      <c r="I471" s="31"/>
      <c r="N471" s="5" t="s">
        <v>306</v>
      </c>
    </row>
    <row r="472" spans="1:14" x14ac:dyDescent="0.25">
      <c r="A472" s="346">
        <f>A470+1</f>
        <v>16</v>
      </c>
      <c r="B472" s="350" t="s">
        <v>387</v>
      </c>
      <c r="C472" s="323"/>
      <c r="D472" s="348" t="s">
        <v>47</v>
      </c>
      <c r="E472" s="349">
        <v>4.93</v>
      </c>
      <c r="F472" s="335"/>
      <c r="G472" s="323">
        <v>47</v>
      </c>
      <c r="H472" s="3">
        <f>G472*E472</f>
        <v>231.70999999999998</v>
      </c>
      <c r="I472" s="31">
        <v>1</v>
      </c>
      <c r="J472" s="3">
        <f>I472*H472</f>
        <v>231.70999999999998</v>
      </c>
      <c r="N472" s="5" t="s">
        <v>306</v>
      </c>
    </row>
    <row r="473" spans="1:14" x14ac:dyDescent="0.25">
      <c r="A473" s="346"/>
      <c r="B473" s="350"/>
      <c r="C473" s="323"/>
      <c r="D473" s="348"/>
      <c r="E473" s="349"/>
      <c r="F473" s="335"/>
      <c r="G473" s="323"/>
      <c r="I473" s="31"/>
      <c r="N473" s="5" t="s">
        <v>306</v>
      </c>
    </row>
    <row r="474" spans="1:14" ht="36" x14ac:dyDescent="0.25">
      <c r="A474" s="346">
        <f>A472+1</f>
        <v>17</v>
      </c>
      <c r="B474" s="350" t="s">
        <v>388</v>
      </c>
      <c r="C474" s="323"/>
      <c r="D474" s="348"/>
      <c r="E474" s="349"/>
      <c r="F474" s="335"/>
      <c r="G474" s="323"/>
      <c r="I474" s="31"/>
      <c r="N474" s="5" t="s">
        <v>306</v>
      </c>
    </row>
    <row r="475" spans="1:14" x14ac:dyDescent="0.25">
      <c r="A475" s="346" t="s">
        <v>19</v>
      </c>
      <c r="B475" s="351" t="s">
        <v>389</v>
      </c>
      <c r="C475" s="323"/>
      <c r="D475" s="352" t="s">
        <v>47</v>
      </c>
      <c r="E475" s="349">
        <v>19.75</v>
      </c>
      <c r="F475" s="335"/>
      <c r="G475" s="323"/>
      <c r="H475" s="3">
        <f t="shared" ref="H475:H482" si="36">G475*E475</f>
        <v>0</v>
      </c>
      <c r="I475" s="31"/>
      <c r="J475" s="3">
        <f t="shared" ref="J475:J482" si="37">I475*H475</f>
        <v>0</v>
      </c>
      <c r="N475" s="5" t="s">
        <v>306</v>
      </c>
    </row>
    <row r="476" spans="1:14" x14ac:dyDescent="0.25">
      <c r="A476" s="346" t="s">
        <v>22</v>
      </c>
      <c r="B476" s="350" t="s">
        <v>390</v>
      </c>
      <c r="C476" s="323"/>
      <c r="D476" s="348" t="s">
        <v>47</v>
      </c>
      <c r="E476" s="349">
        <v>41.02</v>
      </c>
      <c r="F476" s="335"/>
      <c r="G476" s="323"/>
      <c r="H476" s="3">
        <f t="shared" si="36"/>
        <v>0</v>
      </c>
      <c r="I476" s="31"/>
      <c r="J476" s="3">
        <f t="shared" si="37"/>
        <v>0</v>
      </c>
      <c r="N476" s="5" t="s">
        <v>306</v>
      </c>
    </row>
    <row r="477" spans="1:14" x14ac:dyDescent="0.25">
      <c r="A477" s="346" t="s">
        <v>24</v>
      </c>
      <c r="B477" s="350" t="s">
        <v>391</v>
      </c>
      <c r="C477" s="323"/>
      <c r="D477" s="348" t="s">
        <v>47</v>
      </c>
      <c r="E477" s="349">
        <v>18.47</v>
      </c>
      <c r="F477" s="335"/>
      <c r="G477" s="323"/>
      <c r="H477" s="3">
        <f t="shared" si="36"/>
        <v>0</v>
      </c>
      <c r="I477" s="31"/>
      <c r="J477" s="3">
        <f t="shared" si="37"/>
        <v>0</v>
      </c>
      <c r="N477" s="5" t="s">
        <v>306</v>
      </c>
    </row>
    <row r="478" spans="1:14" x14ac:dyDescent="0.25">
      <c r="A478" s="346" t="s">
        <v>26</v>
      </c>
      <c r="B478" s="350" t="s">
        <v>392</v>
      </c>
      <c r="C478" s="323"/>
      <c r="D478" s="348" t="s">
        <v>47</v>
      </c>
      <c r="E478" s="349">
        <v>41.02</v>
      </c>
      <c r="F478" s="335"/>
      <c r="G478" s="323"/>
      <c r="H478" s="3">
        <f t="shared" si="36"/>
        <v>0</v>
      </c>
      <c r="I478" s="31"/>
      <c r="J478" s="3">
        <f t="shared" si="37"/>
        <v>0</v>
      </c>
      <c r="N478" s="5" t="s">
        <v>306</v>
      </c>
    </row>
    <row r="479" spans="1:14" x14ac:dyDescent="0.25">
      <c r="A479" s="346" t="s">
        <v>28</v>
      </c>
      <c r="B479" s="350" t="s">
        <v>393</v>
      </c>
      <c r="C479" s="323"/>
      <c r="D479" s="348" t="s">
        <v>47</v>
      </c>
      <c r="E479" s="349">
        <v>20.2</v>
      </c>
      <c r="F479" s="335"/>
      <c r="G479" s="323"/>
      <c r="H479" s="3">
        <f t="shared" si="36"/>
        <v>0</v>
      </c>
      <c r="I479" s="31"/>
      <c r="J479" s="3">
        <f t="shared" si="37"/>
        <v>0</v>
      </c>
      <c r="N479" s="5" t="s">
        <v>306</v>
      </c>
    </row>
    <row r="480" spans="1:14" x14ac:dyDescent="0.25">
      <c r="A480" s="346" t="s">
        <v>31</v>
      </c>
      <c r="B480" s="350" t="s">
        <v>394</v>
      </c>
      <c r="C480" s="323"/>
      <c r="D480" s="348" t="s">
        <v>47</v>
      </c>
      <c r="E480" s="349">
        <v>41.02</v>
      </c>
      <c r="F480" s="335"/>
      <c r="G480" s="323"/>
      <c r="H480" s="3">
        <f t="shared" si="36"/>
        <v>0</v>
      </c>
      <c r="I480" s="31"/>
      <c r="J480" s="3">
        <f t="shared" si="37"/>
        <v>0</v>
      </c>
      <c r="N480" s="5" t="s">
        <v>306</v>
      </c>
    </row>
    <row r="481" spans="1:14" x14ac:dyDescent="0.25">
      <c r="A481" s="346" t="s">
        <v>108</v>
      </c>
      <c r="B481" s="350" t="s">
        <v>395</v>
      </c>
      <c r="C481" s="323"/>
      <c r="D481" s="348" t="s">
        <v>47</v>
      </c>
      <c r="E481" s="349">
        <v>19.18</v>
      </c>
      <c r="F481" s="335"/>
      <c r="G481" s="323"/>
      <c r="H481" s="3">
        <f t="shared" si="36"/>
        <v>0</v>
      </c>
      <c r="I481" s="31"/>
      <c r="J481" s="3">
        <f t="shared" si="37"/>
        <v>0</v>
      </c>
      <c r="N481" s="5" t="s">
        <v>306</v>
      </c>
    </row>
    <row r="482" spans="1:14" x14ac:dyDescent="0.25">
      <c r="A482" s="346" t="s">
        <v>110</v>
      </c>
      <c r="B482" s="350" t="s">
        <v>396</v>
      </c>
      <c r="C482" s="323"/>
      <c r="D482" s="348" t="s">
        <v>47</v>
      </c>
      <c r="E482" s="349">
        <v>41.02</v>
      </c>
      <c r="F482" s="335"/>
      <c r="G482" s="323"/>
      <c r="H482" s="3">
        <f t="shared" si="36"/>
        <v>0</v>
      </c>
      <c r="I482" s="31"/>
      <c r="J482" s="3">
        <f t="shared" si="37"/>
        <v>0</v>
      </c>
      <c r="N482" s="5" t="s">
        <v>306</v>
      </c>
    </row>
    <row r="483" spans="1:14" x14ac:dyDescent="0.25">
      <c r="A483" s="346"/>
      <c r="B483" s="350"/>
      <c r="C483" s="323"/>
      <c r="D483" s="348"/>
      <c r="E483" s="349"/>
      <c r="F483" s="335"/>
      <c r="G483" s="323"/>
      <c r="I483" s="31"/>
      <c r="N483" s="5" t="s">
        <v>306</v>
      </c>
    </row>
    <row r="484" spans="1:14" ht="36" x14ac:dyDescent="0.25">
      <c r="A484" s="346">
        <v>17</v>
      </c>
      <c r="B484" s="350" t="s">
        <v>397</v>
      </c>
      <c r="C484" s="323"/>
      <c r="D484" s="348"/>
      <c r="E484" s="349"/>
      <c r="F484" s="335"/>
      <c r="G484" s="323"/>
      <c r="I484" s="31"/>
      <c r="N484" s="5" t="s">
        <v>306</v>
      </c>
    </row>
    <row r="485" spans="1:14" ht="21" x14ac:dyDescent="0.25">
      <c r="A485" s="346" t="s">
        <v>19</v>
      </c>
      <c r="B485" s="350" t="s">
        <v>398</v>
      </c>
      <c r="C485" s="323"/>
      <c r="D485" s="348" t="s">
        <v>360</v>
      </c>
      <c r="E485" s="349">
        <v>5</v>
      </c>
      <c r="F485" s="335"/>
      <c r="G485" s="323"/>
      <c r="H485" s="3">
        <f>G485*E485</f>
        <v>0</v>
      </c>
      <c r="I485" s="31"/>
      <c r="J485" s="3">
        <f>I485*H485</f>
        <v>0</v>
      </c>
      <c r="N485" s="5" t="s">
        <v>306</v>
      </c>
    </row>
    <row r="486" spans="1:14" ht="21" x14ac:dyDescent="0.25">
      <c r="A486" s="346" t="s">
        <v>22</v>
      </c>
      <c r="B486" s="350" t="s">
        <v>399</v>
      </c>
      <c r="C486" s="323"/>
      <c r="D486" s="348" t="s">
        <v>360</v>
      </c>
      <c r="E486" s="349">
        <v>5.5</v>
      </c>
      <c r="F486" s="335"/>
      <c r="G486" s="323"/>
      <c r="H486" s="3">
        <f>G486*E486</f>
        <v>0</v>
      </c>
      <c r="I486" s="31"/>
      <c r="J486" s="3">
        <f>I486*H486</f>
        <v>0</v>
      </c>
      <c r="N486" s="5" t="s">
        <v>306</v>
      </c>
    </row>
    <row r="487" spans="1:14" ht="21" x14ac:dyDescent="0.25">
      <c r="A487" s="346" t="s">
        <v>400</v>
      </c>
      <c r="B487" s="350" t="s">
        <v>401</v>
      </c>
      <c r="C487" s="323"/>
      <c r="D487" s="348" t="s">
        <v>360</v>
      </c>
      <c r="E487" s="349">
        <v>6</v>
      </c>
      <c r="F487" s="335"/>
      <c r="G487" s="323">
        <v>130</v>
      </c>
      <c r="H487" s="3">
        <f>G487*E487</f>
        <v>780</v>
      </c>
      <c r="I487" s="31">
        <v>1</v>
      </c>
      <c r="J487" s="3">
        <f>I487*H487</f>
        <v>780</v>
      </c>
      <c r="N487" s="5" t="s">
        <v>306</v>
      </c>
    </row>
    <row r="488" spans="1:14" x14ac:dyDescent="0.25">
      <c r="A488" s="346"/>
      <c r="B488" s="350"/>
      <c r="C488" s="323"/>
      <c r="D488" s="348"/>
      <c r="E488" s="349"/>
      <c r="F488" s="335"/>
      <c r="G488" s="323"/>
      <c r="I488" s="31"/>
      <c r="N488" s="5" t="s">
        <v>306</v>
      </c>
    </row>
    <row r="489" spans="1:14" x14ac:dyDescent="0.25">
      <c r="A489" s="346">
        <v>18</v>
      </c>
      <c r="B489" s="350" t="s">
        <v>402</v>
      </c>
      <c r="C489" s="323"/>
      <c r="D489" s="348" t="s">
        <v>47</v>
      </c>
      <c r="E489" s="349">
        <v>65.151402666666669</v>
      </c>
      <c r="F489" s="335"/>
      <c r="G489" s="323"/>
      <c r="H489" s="3">
        <f>G489*E489</f>
        <v>0</v>
      </c>
      <c r="I489" s="31"/>
      <c r="J489" s="3">
        <f>I489*H489</f>
        <v>0</v>
      </c>
      <c r="N489" s="5" t="s">
        <v>306</v>
      </c>
    </row>
    <row r="490" spans="1:14" x14ac:dyDescent="0.25">
      <c r="A490" s="346">
        <v>19</v>
      </c>
      <c r="B490" s="350" t="s">
        <v>403</v>
      </c>
      <c r="C490" s="323"/>
      <c r="D490" s="348" t="s">
        <v>47</v>
      </c>
      <c r="E490" s="349">
        <v>28.061666666666664</v>
      </c>
      <c r="F490" s="335"/>
      <c r="G490" s="323"/>
      <c r="H490" s="3">
        <f>G490*E490</f>
        <v>0</v>
      </c>
      <c r="I490" s="31"/>
      <c r="J490" s="3">
        <f>I490*H490</f>
        <v>0</v>
      </c>
      <c r="N490" s="5" t="s">
        <v>306</v>
      </c>
    </row>
    <row r="491" spans="1:14" x14ac:dyDescent="0.25">
      <c r="A491" s="346"/>
      <c r="B491" s="350"/>
      <c r="C491" s="323"/>
      <c r="D491" s="348"/>
      <c r="E491" s="349"/>
      <c r="F491" s="335"/>
      <c r="G491" s="323"/>
      <c r="I491" s="31"/>
      <c r="N491" s="5" t="s">
        <v>306</v>
      </c>
    </row>
    <row r="492" spans="1:14" x14ac:dyDescent="0.25">
      <c r="A492" s="346">
        <v>20</v>
      </c>
      <c r="B492" s="347" t="s">
        <v>404</v>
      </c>
      <c r="C492" s="323"/>
      <c r="D492" s="348" t="s">
        <v>47</v>
      </c>
      <c r="E492" s="349">
        <v>56.622971999999997</v>
      </c>
      <c r="F492" s="335"/>
      <c r="G492" s="323"/>
      <c r="H492" s="3">
        <f>G492*E492</f>
        <v>0</v>
      </c>
      <c r="I492" s="31"/>
      <c r="J492" s="3">
        <f>I492*H492</f>
        <v>0</v>
      </c>
      <c r="N492" s="5" t="s">
        <v>306</v>
      </c>
    </row>
    <row r="493" spans="1:14" x14ac:dyDescent="0.25">
      <c r="A493" s="346">
        <v>21</v>
      </c>
      <c r="B493" s="350" t="s">
        <v>403</v>
      </c>
      <c r="C493" s="323"/>
      <c r="D493" s="348" t="s">
        <v>47</v>
      </c>
      <c r="E493" s="349">
        <v>25.226708333333331</v>
      </c>
      <c r="F493" s="335"/>
      <c r="G493" s="323"/>
      <c r="H493" s="3">
        <f>G493*E493</f>
        <v>0</v>
      </c>
      <c r="I493" s="31"/>
      <c r="J493" s="3">
        <f>I493*H493</f>
        <v>0</v>
      </c>
      <c r="N493" s="5" t="s">
        <v>306</v>
      </c>
    </row>
    <row r="494" spans="1:14" x14ac:dyDescent="0.25">
      <c r="A494" s="346"/>
      <c r="B494" s="350"/>
      <c r="C494" s="323"/>
      <c r="D494" s="348"/>
      <c r="E494" s="349"/>
      <c r="F494" s="335"/>
      <c r="G494" s="323"/>
      <c r="I494" s="31"/>
      <c r="N494" s="5" t="s">
        <v>306</v>
      </c>
    </row>
    <row r="495" spans="1:14" x14ac:dyDescent="0.25">
      <c r="A495" s="346">
        <v>22</v>
      </c>
      <c r="B495" s="350" t="s">
        <v>405</v>
      </c>
      <c r="C495" s="323"/>
      <c r="D495" s="348" t="s">
        <v>47</v>
      </c>
      <c r="E495" s="349">
        <v>49.612499999999997</v>
      </c>
      <c r="F495" s="335"/>
      <c r="G495" s="323"/>
      <c r="H495" s="3">
        <f>G495*E495</f>
        <v>0</v>
      </c>
      <c r="I495" s="31"/>
      <c r="J495" s="3">
        <f>I495*H495</f>
        <v>0</v>
      </c>
      <c r="N495" s="5" t="s">
        <v>306</v>
      </c>
    </row>
    <row r="496" spans="1:14" x14ac:dyDescent="0.25">
      <c r="A496" s="346">
        <v>23</v>
      </c>
      <c r="B496" s="350" t="s">
        <v>403</v>
      </c>
      <c r="C496" s="323"/>
      <c r="D496" s="348" t="s">
        <v>47</v>
      </c>
      <c r="E496" s="349">
        <v>33.328333333333333</v>
      </c>
      <c r="F496" s="335"/>
      <c r="G496" s="323"/>
      <c r="H496" s="3">
        <f>G496*E496</f>
        <v>0</v>
      </c>
      <c r="I496" s="31"/>
      <c r="J496" s="3">
        <f>I496*H496</f>
        <v>0</v>
      </c>
      <c r="N496" s="5" t="s">
        <v>306</v>
      </c>
    </row>
    <row r="497" spans="1:14" x14ac:dyDescent="0.25">
      <c r="A497" s="346"/>
      <c r="B497" s="353"/>
      <c r="C497" s="323"/>
      <c r="D497" s="348"/>
      <c r="E497" s="349"/>
      <c r="F497" s="335"/>
      <c r="G497" s="323"/>
      <c r="I497" s="31"/>
      <c r="N497" s="5" t="s">
        <v>306</v>
      </c>
    </row>
    <row r="498" spans="1:14" ht="36" x14ac:dyDescent="0.25">
      <c r="A498" s="346">
        <v>24</v>
      </c>
      <c r="B498" s="350" t="s">
        <v>406</v>
      </c>
      <c r="C498" s="323"/>
      <c r="D498" s="348"/>
      <c r="E498" s="349"/>
      <c r="F498" s="335"/>
      <c r="G498" s="323"/>
      <c r="H498" s="3">
        <f>G498*E498</f>
        <v>0</v>
      </c>
      <c r="I498" s="31"/>
      <c r="J498" s="3">
        <f>I498*H498</f>
        <v>0</v>
      </c>
      <c r="N498" s="5" t="s">
        <v>306</v>
      </c>
    </row>
    <row r="499" spans="1:14" ht="36" x14ac:dyDescent="0.25">
      <c r="A499" s="346">
        <v>25</v>
      </c>
      <c r="B499" s="350" t="s">
        <v>407</v>
      </c>
      <c r="C499" s="323"/>
      <c r="D499" s="348" t="s">
        <v>47</v>
      </c>
      <c r="E499" s="349">
        <v>45.5</v>
      </c>
      <c r="F499" s="335"/>
      <c r="G499" s="323"/>
      <c r="H499" s="3">
        <f>G499*E499</f>
        <v>0</v>
      </c>
      <c r="I499" s="31"/>
      <c r="J499" s="3">
        <f>I499*H499</f>
        <v>0</v>
      </c>
      <c r="N499" s="5" t="s">
        <v>306</v>
      </c>
    </row>
    <row r="500" spans="1:14" x14ac:dyDescent="0.25">
      <c r="A500" s="346">
        <v>27</v>
      </c>
      <c r="B500" s="347" t="s">
        <v>403</v>
      </c>
      <c r="C500" s="323"/>
      <c r="D500" s="348" t="s">
        <v>47</v>
      </c>
      <c r="E500" s="349">
        <v>27.366250000000001</v>
      </c>
      <c r="F500" s="335"/>
      <c r="G500" s="323"/>
      <c r="H500" s="3">
        <f>G500*E500</f>
        <v>0</v>
      </c>
      <c r="I500" s="31"/>
      <c r="J500" s="3">
        <f>I500*H500</f>
        <v>0</v>
      </c>
      <c r="N500" s="5" t="s">
        <v>306</v>
      </c>
    </row>
    <row r="501" spans="1:14" x14ac:dyDescent="0.25">
      <c r="A501" s="346"/>
      <c r="B501" s="350"/>
      <c r="C501" s="323"/>
      <c r="D501" s="348"/>
      <c r="E501" s="349"/>
      <c r="F501" s="335"/>
      <c r="G501" s="323"/>
      <c r="I501" s="31"/>
      <c r="N501" s="5" t="s">
        <v>306</v>
      </c>
    </row>
    <row r="502" spans="1:14" x14ac:dyDescent="0.25">
      <c r="A502" s="346">
        <v>28</v>
      </c>
      <c r="B502" s="350" t="s">
        <v>408</v>
      </c>
      <c r="C502" s="323"/>
      <c r="D502" s="348"/>
      <c r="E502" s="349"/>
      <c r="F502" s="335"/>
      <c r="G502" s="323"/>
      <c r="I502" s="31"/>
      <c r="N502" s="5" t="s">
        <v>306</v>
      </c>
    </row>
    <row r="503" spans="1:14" ht="36" x14ac:dyDescent="0.25">
      <c r="A503" s="346">
        <v>29</v>
      </c>
      <c r="B503" s="350" t="s">
        <v>409</v>
      </c>
      <c r="C503" s="323"/>
      <c r="D503" s="348" t="s">
        <v>47</v>
      </c>
      <c r="E503" s="349">
        <v>45.5</v>
      </c>
      <c r="F503" s="335"/>
      <c r="G503" s="323"/>
      <c r="H503" s="3">
        <f>G503*E503</f>
        <v>0</v>
      </c>
      <c r="I503" s="31"/>
      <c r="J503" s="3">
        <f>I503*H503</f>
        <v>0</v>
      </c>
      <c r="N503" s="5" t="s">
        <v>306</v>
      </c>
    </row>
    <row r="504" spans="1:14" x14ac:dyDescent="0.25">
      <c r="A504" s="346"/>
      <c r="B504" s="350"/>
      <c r="C504" s="323"/>
      <c r="D504" s="348"/>
      <c r="E504" s="349"/>
      <c r="F504" s="335"/>
      <c r="G504" s="323"/>
      <c r="I504" s="31"/>
      <c r="N504" s="5" t="s">
        <v>306</v>
      </c>
    </row>
    <row r="505" spans="1:14" x14ac:dyDescent="0.25">
      <c r="A505" s="346">
        <v>30</v>
      </c>
      <c r="B505" s="350" t="s">
        <v>403</v>
      </c>
      <c r="C505" s="323"/>
      <c r="D505" s="348" t="s">
        <v>47</v>
      </c>
      <c r="E505" s="349">
        <v>21.324955500000002</v>
      </c>
      <c r="F505" s="335"/>
      <c r="G505" s="323"/>
      <c r="H505" s="3">
        <f>G505*E505</f>
        <v>0</v>
      </c>
      <c r="I505" s="31"/>
      <c r="J505" s="3">
        <f>I505*H505</f>
        <v>0</v>
      </c>
      <c r="N505" s="5" t="s">
        <v>306</v>
      </c>
    </row>
    <row r="506" spans="1:14" x14ac:dyDescent="0.25">
      <c r="A506" s="346"/>
      <c r="B506" s="350"/>
      <c r="C506" s="323"/>
      <c r="D506" s="348"/>
      <c r="E506" s="349"/>
      <c r="F506" s="335"/>
      <c r="G506" s="323"/>
      <c r="I506" s="31"/>
      <c r="N506" s="5" t="s">
        <v>306</v>
      </c>
    </row>
    <row r="507" spans="1:14" ht="36" x14ac:dyDescent="0.25">
      <c r="A507" s="346">
        <v>31</v>
      </c>
      <c r="B507" s="350" t="s">
        <v>410</v>
      </c>
      <c r="C507" s="323"/>
      <c r="D507" s="348" t="s">
        <v>47</v>
      </c>
      <c r="E507" s="349">
        <v>3.8149819551599999</v>
      </c>
      <c r="F507" s="335"/>
      <c r="G507" s="323"/>
      <c r="H507" s="3">
        <f>G507*E507</f>
        <v>0</v>
      </c>
      <c r="I507" s="31"/>
      <c r="J507" s="3">
        <f>I507*H507</f>
        <v>0</v>
      </c>
      <c r="N507" s="5" t="s">
        <v>306</v>
      </c>
    </row>
    <row r="508" spans="1:14" x14ac:dyDescent="0.25">
      <c r="A508" s="346"/>
      <c r="B508" s="350"/>
      <c r="C508" s="323"/>
      <c r="D508" s="348"/>
      <c r="E508" s="349"/>
      <c r="F508" s="335"/>
      <c r="G508" s="323"/>
      <c r="I508" s="31"/>
      <c r="N508" s="5" t="s">
        <v>306</v>
      </c>
    </row>
    <row r="509" spans="1:14" x14ac:dyDescent="0.25">
      <c r="A509" s="346">
        <v>32</v>
      </c>
      <c r="B509" s="350" t="s">
        <v>411</v>
      </c>
      <c r="C509" s="323"/>
      <c r="D509" s="348"/>
      <c r="E509" s="349"/>
      <c r="F509" s="335"/>
      <c r="G509" s="323"/>
      <c r="I509" s="31"/>
      <c r="N509" s="5" t="s">
        <v>306</v>
      </c>
    </row>
    <row r="510" spans="1:14" x14ac:dyDescent="0.25">
      <c r="A510" s="346">
        <v>33</v>
      </c>
      <c r="B510" s="350" t="s">
        <v>412</v>
      </c>
      <c r="C510" s="323"/>
      <c r="D510" s="348" t="s">
        <v>382</v>
      </c>
      <c r="E510" s="349">
        <v>28.72</v>
      </c>
      <c r="F510" s="335"/>
      <c r="G510" s="323"/>
      <c r="H510" s="3">
        <f>G510*E510</f>
        <v>0</v>
      </c>
      <c r="I510" s="31"/>
      <c r="J510" s="3">
        <f>I510*H510</f>
        <v>0</v>
      </c>
      <c r="N510" s="5" t="s">
        <v>306</v>
      </c>
    </row>
    <row r="511" spans="1:14" x14ac:dyDescent="0.25">
      <c r="A511" s="346"/>
      <c r="B511" s="350"/>
      <c r="C511" s="323"/>
      <c r="D511" s="348"/>
      <c r="E511" s="349"/>
      <c r="F511" s="335"/>
      <c r="G511" s="323"/>
      <c r="I511" s="31"/>
      <c r="N511" s="5" t="s">
        <v>306</v>
      </c>
    </row>
    <row r="512" spans="1:14" x14ac:dyDescent="0.25">
      <c r="A512" s="346">
        <v>34</v>
      </c>
      <c r="B512" s="350" t="s">
        <v>413</v>
      </c>
      <c r="C512" s="323"/>
      <c r="D512" s="348" t="s">
        <v>382</v>
      </c>
      <c r="E512" s="349">
        <v>34.600833333333334</v>
      </c>
      <c r="F512" s="335"/>
      <c r="G512" s="323"/>
      <c r="H512" s="3">
        <f>G512*E512</f>
        <v>0</v>
      </c>
      <c r="I512" s="31"/>
      <c r="J512" s="3">
        <f>I512*H512</f>
        <v>0</v>
      </c>
      <c r="N512" s="5" t="s">
        <v>306</v>
      </c>
    </row>
    <row r="513" spans="1:14" x14ac:dyDescent="0.25">
      <c r="A513" s="346">
        <v>35</v>
      </c>
      <c r="B513" s="347" t="s">
        <v>403</v>
      </c>
      <c r="C513" s="323"/>
      <c r="D513" s="348" t="s">
        <v>382</v>
      </c>
      <c r="E513" s="349">
        <v>20.324999999999999</v>
      </c>
      <c r="F513" s="335"/>
      <c r="G513" s="323"/>
      <c r="H513" s="3">
        <f>G513*E513</f>
        <v>0</v>
      </c>
      <c r="I513" s="31"/>
      <c r="J513" s="3">
        <f>I513*H513</f>
        <v>0</v>
      </c>
      <c r="N513" s="5" t="s">
        <v>306</v>
      </c>
    </row>
    <row r="514" spans="1:14" x14ac:dyDescent="0.25">
      <c r="A514" s="346"/>
      <c r="B514" s="350"/>
      <c r="C514" s="323"/>
      <c r="D514" s="348"/>
      <c r="E514" s="349"/>
      <c r="F514" s="335"/>
      <c r="G514" s="323"/>
      <c r="I514" s="31"/>
      <c r="N514" s="5" t="s">
        <v>306</v>
      </c>
    </row>
    <row r="515" spans="1:14" x14ac:dyDescent="0.25">
      <c r="A515" s="346">
        <v>36</v>
      </c>
      <c r="B515" s="350" t="s">
        <v>414</v>
      </c>
      <c r="C515" s="323"/>
      <c r="D515" s="348"/>
      <c r="E515" s="349"/>
      <c r="F515" s="335"/>
      <c r="G515" s="323"/>
      <c r="I515" s="31"/>
      <c r="N515" s="5" t="s">
        <v>306</v>
      </c>
    </row>
    <row r="516" spans="1:14" ht="36" x14ac:dyDescent="0.25">
      <c r="A516" s="346">
        <v>37</v>
      </c>
      <c r="B516" s="350" t="s">
        <v>415</v>
      </c>
      <c r="C516" s="323"/>
      <c r="D516" s="348" t="s">
        <v>47</v>
      </c>
      <c r="E516" s="349">
        <v>78</v>
      </c>
      <c r="F516" s="335"/>
      <c r="G516" s="323"/>
      <c r="H516" s="3">
        <f>G516*E516</f>
        <v>0</v>
      </c>
      <c r="I516" s="31"/>
      <c r="J516" s="3">
        <f>I516*H516</f>
        <v>0</v>
      </c>
      <c r="N516" s="5" t="s">
        <v>306</v>
      </c>
    </row>
    <row r="517" spans="1:14" x14ac:dyDescent="0.25">
      <c r="A517" s="346"/>
      <c r="B517" s="350"/>
      <c r="C517" s="323"/>
      <c r="D517" s="348"/>
      <c r="E517" s="349"/>
      <c r="F517" s="335"/>
      <c r="G517" s="323"/>
      <c r="I517" s="31"/>
      <c r="N517" s="5" t="s">
        <v>306</v>
      </c>
    </row>
    <row r="518" spans="1:14" x14ac:dyDescent="0.25">
      <c r="A518" s="346">
        <v>39</v>
      </c>
      <c r="B518" s="350" t="s">
        <v>416</v>
      </c>
      <c r="C518" s="323"/>
      <c r="D518" s="348" t="s">
        <v>47</v>
      </c>
      <c r="E518" s="349">
        <v>68.5</v>
      </c>
      <c r="F518" s="335"/>
      <c r="G518" s="323"/>
      <c r="H518" s="3">
        <f>G518*E518</f>
        <v>0</v>
      </c>
      <c r="I518" s="31"/>
      <c r="J518" s="3">
        <f>I518*H518</f>
        <v>0</v>
      </c>
      <c r="N518" s="5" t="s">
        <v>306</v>
      </c>
    </row>
    <row r="519" spans="1:14" x14ac:dyDescent="0.25">
      <c r="A519" s="346"/>
      <c r="B519" s="350"/>
      <c r="C519" s="323"/>
      <c r="D519" s="348"/>
      <c r="E519" s="349"/>
      <c r="F519" s="335"/>
      <c r="G519" s="323"/>
      <c r="I519" s="31"/>
      <c r="N519" s="5" t="s">
        <v>306</v>
      </c>
    </row>
    <row r="520" spans="1:14" ht="54" x14ac:dyDescent="0.25">
      <c r="A520" s="346">
        <v>40</v>
      </c>
      <c r="B520" s="350" t="s">
        <v>417</v>
      </c>
      <c r="C520" s="323"/>
      <c r="D520" s="348" t="s">
        <v>382</v>
      </c>
      <c r="E520" s="349">
        <v>45.840970920000004</v>
      </c>
      <c r="F520" s="335"/>
      <c r="G520" s="323"/>
      <c r="H520" s="3">
        <f>G520*E520</f>
        <v>0</v>
      </c>
      <c r="I520" s="31"/>
      <c r="J520" s="3">
        <f>I520*H520</f>
        <v>0</v>
      </c>
      <c r="N520" s="5" t="s">
        <v>306</v>
      </c>
    </row>
    <row r="521" spans="1:14" x14ac:dyDescent="0.25">
      <c r="A521" s="346">
        <v>41</v>
      </c>
      <c r="B521" s="350" t="s">
        <v>403</v>
      </c>
      <c r="C521" s="323"/>
      <c r="D521" s="348" t="s">
        <v>382</v>
      </c>
      <c r="E521" s="349">
        <v>27.471679499999997</v>
      </c>
      <c r="F521" s="335"/>
      <c r="G521" s="323"/>
      <c r="H521" s="3">
        <f>G521*E521</f>
        <v>0</v>
      </c>
      <c r="I521" s="31"/>
      <c r="J521" s="3">
        <f>I521*H521</f>
        <v>0</v>
      </c>
      <c r="N521" s="5" t="s">
        <v>306</v>
      </c>
    </row>
    <row r="522" spans="1:14" x14ac:dyDescent="0.25">
      <c r="A522" s="346"/>
      <c r="B522" s="350"/>
      <c r="C522" s="323"/>
      <c r="D522" s="348"/>
      <c r="E522" s="349"/>
      <c r="F522" s="335"/>
      <c r="G522" s="323"/>
      <c r="I522" s="31"/>
      <c r="N522" s="5" t="s">
        <v>306</v>
      </c>
    </row>
    <row r="523" spans="1:14" x14ac:dyDescent="0.25">
      <c r="A523" s="346"/>
      <c r="B523" s="350" t="s">
        <v>418</v>
      </c>
      <c r="C523" s="323"/>
      <c r="D523" s="348"/>
      <c r="E523" s="349"/>
      <c r="F523" s="335"/>
      <c r="G523" s="323"/>
      <c r="I523" s="31"/>
      <c r="N523" s="5" t="s">
        <v>306</v>
      </c>
    </row>
    <row r="524" spans="1:14" ht="36" x14ac:dyDescent="0.25">
      <c r="A524" s="346">
        <v>42</v>
      </c>
      <c r="B524" s="350" t="s">
        <v>419</v>
      </c>
      <c r="C524" s="323"/>
      <c r="D524" s="348" t="s">
        <v>382</v>
      </c>
      <c r="E524" s="349">
        <v>53.83</v>
      </c>
      <c r="F524" s="335"/>
      <c r="G524" s="323">
        <v>2</v>
      </c>
      <c r="H524" s="3">
        <f>G524*E524</f>
        <v>107.66</v>
      </c>
      <c r="I524" s="31">
        <v>1</v>
      </c>
      <c r="J524" s="3">
        <f>I524*H524</f>
        <v>107.66</v>
      </c>
      <c r="N524" s="5" t="s">
        <v>306</v>
      </c>
    </row>
    <row r="525" spans="1:14" x14ac:dyDescent="0.25">
      <c r="A525" s="346"/>
      <c r="B525" s="350"/>
      <c r="C525" s="323"/>
      <c r="D525" s="348"/>
      <c r="E525" s="349"/>
      <c r="F525" s="335"/>
      <c r="G525" s="323"/>
      <c r="I525" s="31"/>
      <c r="N525" s="5" t="s">
        <v>306</v>
      </c>
    </row>
    <row r="526" spans="1:14" ht="36" x14ac:dyDescent="0.25">
      <c r="A526" s="346">
        <v>43</v>
      </c>
      <c r="B526" s="350" t="s">
        <v>420</v>
      </c>
      <c r="C526" s="323"/>
      <c r="D526" s="348" t="s">
        <v>47</v>
      </c>
      <c r="E526" s="349">
        <v>197.72</v>
      </c>
      <c r="F526" s="335"/>
      <c r="G526" s="323"/>
      <c r="H526" s="3">
        <f>G526*E526</f>
        <v>0</v>
      </c>
      <c r="I526" s="31"/>
      <c r="J526" s="3">
        <f>I526*H526</f>
        <v>0</v>
      </c>
      <c r="N526" s="5" t="s">
        <v>306</v>
      </c>
    </row>
    <row r="527" spans="1:14" x14ac:dyDescent="0.25">
      <c r="A527" s="346">
        <v>44</v>
      </c>
      <c r="B527" s="350" t="s">
        <v>403</v>
      </c>
      <c r="C527" s="323"/>
      <c r="D527" s="348" t="s">
        <v>47</v>
      </c>
      <c r="E527" s="349">
        <v>70.796420999999995</v>
      </c>
      <c r="F527" s="335"/>
      <c r="G527" s="323"/>
      <c r="H527" s="3">
        <f>G527*E527</f>
        <v>0</v>
      </c>
      <c r="I527" s="31"/>
      <c r="J527" s="3">
        <f>I527*H527</f>
        <v>0</v>
      </c>
      <c r="N527" s="5" t="s">
        <v>306</v>
      </c>
    </row>
    <row r="528" spans="1:14" x14ac:dyDescent="0.25">
      <c r="A528" s="346"/>
      <c r="B528" s="350"/>
      <c r="C528" s="323"/>
      <c r="D528" s="348"/>
      <c r="E528" s="349"/>
      <c r="F528" s="335"/>
      <c r="G528" s="323"/>
      <c r="I528" s="31"/>
      <c r="N528" s="5" t="s">
        <v>306</v>
      </c>
    </row>
    <row r="529" spans="1:14" ht="36" x14ac:dyDescent="0.25">
      <c r="A529" s="346">
        <v>45</v>
      </c>
      <c r="B529" s="350" t="s">
        <v>421</v>
      </c>
      <c r="C529" s="323"/>
      <c r="D529" s="348" t="s">
        <v>21</v>
      </c>
      <c r="E529" s="349">
        <v>157.66</v>
      </c>
      <c r="F529" s="335"/>
      <c r="G529" s="323"/>
      <c r="H529" s="3">
        <f>G529*E529</f>
        <v>0</v>
      </c>
      <c r="I529" s="31"/>
      <c r="J529" s="3">
        <f>I529*H529</f>
        <v>0</v>
      </c>
      <c r="N529" s="5" t="s">
        <v>306</v>
      </c>
    </row>
    <row r="530" spans="1:14" x14ac:dyDescent="0.25">
      <c r="A530" s="346"/>
      <c r="B530" s="350"/>
      <c r="C530" s="323"/>
      <c r="D530" s="348"/>
      <c r="E530" s="349"/>
      <c r="F530" s="335"/>
      <c r="G530" s="323"/>
      <c r="I530" s="31"/>
      <c r="N530" s="5" t="s">
        <v>306</v>
      </c>
    </row>
    <row r="531" spans="1:14" ht="36" x14ac:dyDescent="0.25">
      <c r="A531" s="346">
        <v>46</v>
      </c>
      <c r="B531" s="350" t="s">
        <v>422</v>
      </c>
      <c r="C531" s="323"/>
      <c r="D531" s="348" t="s">
        <v>382</v>
      </c>
      <c r="E531" s="349">
        <v>50.279516580000006</v>
      </c>
      <c r="F531" s="335"/>
      <c r="G531" s="323"/>
      <c r="H531" s="3">
        <f>G531*E531</f>
        <v>0</v>
      </c>
      <c r="I531" s="31"/>
      <c r="J531" s="3">
        <f>I531*H531</f>
        <v>0</v>
      </c>
      <c r="N531" s="5" t="s">
        <v>306</v>
      </c>
    </row>
    <row r="532" spans="1:14" x14ac:dyDescent="0.25">
      <c r="A532" s="346">
        <v>47</v>
      </c>
      <c r="B532" s="350" t="s">
        <v>403</v>
      </c>
      <c r="C532" s="323"/>
      <c r="D532" s="348" t="s">
        <v>382</v>
      </c>
      <c r="E532" s="349">
        <v>43.718333333333327</v>
      </c>
      <c r="F532" s="335"/>
      <c r="G532" s="323"/>
      <c r="H532" s="3">
        <f>G532*E532</f>
        <v>0</v>
      </c>
      <c r="I532" s="31"/>
      <c r="J532" s="3">
        <f>I532*H532</f>
        <v>0</v>
      </c>
      <c r="N532" s="5" t="s">
        <v>306</v>
      </c>
    </row>
    <row r="533" spans="1:14" x14ac:dyDescent="0.25">
      <c r="A533" s="346"/>
      <c r="B533" s="350"/>
      <c r="C533" s="323"/>
      <c r="D533" s="348"/>
      <c r="E533" s="349"/>
      <c r="F533" s="335"/>
      <c r="G533" s="323"/>
      <c r="I533" s="31"/>
      <c r="N533" s="5" t="s">
        <v>306</v>
      </c>
    </row>
    <row r="534" spans="1:14" ht="36" x14ac:dyDescent="0.25">
      <c r="A534" s="346">
        <v>48</v>
      </c>
      <c r="B534" s="350" t="s">
        <v>423</v>
      </c>
      <c r="C534" s="323"/>
      <c r="D534" s="348" t="s">
        <v>21</v>
      </c>
      <c r="E534" s="349">
        <v>49.451204999999995</v>
      </c>
      <c r="F534" s="335"/>
      <c r="G534" s="323"/>
      <c r="H534" s="3">
        <f>G534*E534</f>
        <v>0</v>
      </c>
      <c r="I534" s="31"/>
      <c r="J534" s="3">
        <f>I534*H534</f>
        <v>0</v>
      </c>
      <c r="N534" s="5" t="s">
        <v>306</v>
      </c>
    </row>
    <row r="535" spans="1:14" x14ac:dyDescent="0.25">
      <c r="A535" s="346"/>
      <c r="B535" s="350"/>
      <c r="C535" s="323"/>
      <c r="D535" s="348"/>
      <c r="E535" s="349"/>
      <c r="F535" s="335"/>
      <c r="G535" s="323"/>
      <c r="I535" s="31"/>
      <c r="N535" s="5" t="s">
        <v>306</v>
      </c>
    </row>
    <row r="536" spans="1:14" x14ac:dyDescent="0.25">
      <c r="A536" s="346">
        <v>49</v>
      </c>
      <c r="B536" s="350" t="s">
        <v>424</v>
      </c>
      <c r="C536" s="323"/>
      <c r="D536" s="348" t="s">
        <v>47</v>
      </c>
      <c r="E536" s="349">
        <v>11.353117674</v>
      </c>
      <c r="F536" s="335"/>
      <c r="G536" s="323"/>
      <c r="H536" s="3">
        <f>G536*E536</f>
        <v>0</v>
      </c>
      <c r="I536" s="31"/>
      <c r="J536" s="3">
        <f>I536*H536</f>
        <v>0</v>
      </c>
      <c r="N536" s="5" t="s">
        <v>306</v>
      </c>
    </row>
    <row r="537" spans="1:14" x14ac:dyDescent="0.25">
      <c r="A537" s="346"/>
      <c r="B537" s="350"/>
      <c r="C537" s="323"/>
      <c r="D537" s="348"/>
      <c r="E537" s="349"/>
      <c r="F537" s="335"/>
      <c r="G537" s="323"/>
      <c r="I537" s="31"/>
      <c r="N537" s="5" t="s">
        <v>306</v>
      </c>
    </row>
    <row r="538" spans="1:14" ht="36" x14ac:dyDescent="0.25">
      <c r="A538" s="346">
        <f>A536+1</f>
        <v>50</v>
      </c>
      <c r="B538" s="350" t="s">
        <v>425</v>
      </c>
      <c r="C538" s="323"/>
      <c r="D538" s="348" t="s">
        <v>382</v>
      </c>
      <c r="E538" s="349">
        <v>2.7569865000000005</v>
      </c>
      <c r="F538" s="335"/>
      <c r="G538" s="323"/>
      <c r="H538" s="3">
        <f>G538*E538</f>
        <v>0</v>
      </c>
      <c r="I538" s="31"/>
      <c r="J538" s="3">
        <f>I538*H538</f>
        <v>0</v>
      </c>
      <c r="N538" s="5" t="s">
        <v>306</v>
      </c>
    </row>
    <row r="539" spans="1:14" x14ac:dyDescent="0.25">
      <c r="A539" s="346"/>
      <c r="B539" s="350"/>
      <c r="C539" s="323"/>
      <c r="D539" s="348"/>
      <c r="E539" s="349"/>
      <c r="F539" s="335"/>
      <c r="G539" s="323"/>
      <c r="I539" s="31"/>
      <c r="N539" s="5" t="s">
        <v>306</v>
      </c>
    </row>
    <row r="540" spans="1:14" x14ac:dyDescent="0.25">
      <c r="A540" s="346">
        <f>A538+1</f>
        <v>51</v>
      </c>
      <c r="B540" s="350" t="s">
        <v>426</v>
      </c>
      <c r="C540" s="323"/>
      <c r="D540" s="348" t="s">
        <v>382</v>
      </c>
      <c r="E540" s="349">
        <v>132.66</v>
      </c>
      <c r="F540" s="335"/>
      <c r="G540" s="323"/>
      <c r="H540" s="3">
        <f>G540*E540</f>
        <v>0</v>
      </c>
      <c r="I540" s="31"/>
      <c r="J540" s="3">
        <f>I540*H540</f>
        <v>0</v>
      </c>
      <c r="N540" s="5" t="s">
        <v>306</v>
      </c>
    </row>
    <row r="541" spans="1:14" x14ac:dyDescent="0.25">
      <c r="A541" s="346"/>
      <c r="B541" s="350"/>
      <c r="C541" s="323"/>
      <c r="D541" s="348"/>
      <c r="E541" s="349"/>
      <c r="F541" s="335"/>
      <c r="G541" s="323"/>
      <c r="I541" s="31"/>
      <c r="N541" s="5" t="s">
        <v>306</v>
      </c>
    </row>
    <row r="542" spans="1:14" x14ac:dyDescent="0.25">
      <c r="A542" s="346">
        <f>A540+1</f>
        <v>52</v>
      </c>
      <c r="B542" s="350" t="s">
        <v>427</v>
      </c>
      <c r="C542" s="323"/>
      <c r="D542" s="348" t="s">
        <v>382</v>
      </c>
      <c r="E542" s="349">
        <v>216.60396650000001</v>
      </c>
      <c r="F542" s="335"/>
      <c r="G542" s="323"/>
      <c r="H542" s="3">
        <f>G542*E542</f>
        <v>0</v>
      </c>
      <c r="I542" s="31"/>
      <c r="J542" s="3">
        <f>I542*H542</f>
        <v>0</v>
      </c>
      <c r="N542" s="5" t="s">
        <v>306</v>
      </c>
    </row>
    <row r="543" spans="1:14" x14ac:dyDescent="0.25">
      <c r="A543" s="346"/>
      <c r="B543" s="350"/>
      <c r="C543" s="323"/>
      <c r="D543" s="348"/>
      <c r="E543" s="349"/>
      <c r="F543" s="335"/>
      <c r="G543" s="323"/>
      <c r="I543" s="31"/>
      <c r="N543" s="5" t="s">
        <v>306</v>
      </c>
    </row>
    <row r="544" spans="1:14" x14ac:dyDescent="0.25">
      <c r="A544" s="346">
        <f>A542+1</f>
        <v>53</v>
      </c>
      <c r="B544" s="350" t="s">
        <v>428</v>
      </c>
      <c r="C544" s="323"/>
      <c r="D544" s="348" t="s">
        <v>382</v>
      </c>
      <c r="E544" s="349">
        <v>282.49</v>
      </c>
      <c r="F544" s="335"/>
      <c r="G544" s="323"/>
      <c r="H544" s="3">
        <f>G544*E544</f>
        <v>0</v>
      </c>
      <c r="I544" s="31"/>
      <c r="J544" s="3">
        <f>I544*H544</f>
        <v>0</v>
      </c>
      <c r="N544" s="5" t="s">
        <v>306</v>
      </c>
    </row>
    <row r="545" spans="1:14" x14ac:dyDescent="0.25">
      <c r="A545" s="346"/>
      <c r="B545" s="350"/>
      <c r="C545" s="323"/>
      <c r="D545" s="348"/>
      <c r="E545" s="349"/>
      <c r="F545" s="335"/>
      <c r="G545" s="323"/>
      <c r="I545" s="31"/>
      <c r="N545" s="5" t="s">
        <v>306</v>
      </c>
    </row>
    <row r="546" spans="1:14" ht="36" x14ac:dyDescent="0.25">
      <c r="A546" s="346">
        <f>A544+1</f>
        <v>54</v>
      </c>
      <c r="B546" s="350" t="s">
        <v>429</v>
      </c>
      <c r="C546" s="323"/>
      <c r="D546" s="348" t="s">
        <v>47</v>
      </c>
      <c r="E546" s="349">
        <v>44.9</v>
      </c>
      <c r="F546" s="335"/>
      <c r="G546" s="323"/>
      <c r="H546" s="3">
        <f>G546*E546</f>
        <v>0</v>
      </c>
      <c r="I546" s="31"/>
      <c r="J546" s="3">
        <f>I546*H546</f>
        <v>0</v>
      </c>
      <c r="N546" s="5" t="s">
        <v>306</v>
      </c>
    </row>
    <row r="547" spans="1:14" x14ac:dyDescent="0.25">
      <c r="A547" s="346"/>
      <c r="B547" s="350"/>
      <c r="C547" s="323"/>
      <c r="D547" s="348"/>
      <c r="E547" s="349"/>
      <c r="F547" s="335"/>
      <c r="G547" s="323"/>
      <c r="I547" s="31"/>
      <c r="N547" s="5" t="s">
        <v>306</v>
      </c>
    </row>
    <row r="548" spans="1:14" x14ac:dyDescent="0.25">
      <c r="A548" s="346">
        <f>A546+1</f>
        <v>55</v>
      </c>
      <c r="B548" s="350" t="s">
        <v>430</v>
      </c>
      <c r="C548" s="323"/>
      <c r="D548" s="348" t="s">
        <v>47</v>
      </c>
      <c r="E548" s="349">
        <v>49.35</v>
      </c>
      <c r="F548" s="335"/>
      <c r="G548" s="323"/>
      <c r="H548" s="3">
        <f>G548*E548</f>
        <v>0</v>
      </c>
      <c r="I548" s="31"/>
      <c r="J548" s="3">
        <f>I548*H548</f>
        <v>0</v>
      </c>
      <c r="N548" s="5" t="s">
        <v>306</v>
      </c>
    </row>
    <row r="549" spans="1:14" x14ac:dyDescent="0.25">
      <c r="A549" s="346"/>
      <c r="B549" s="350"/>
      <c r="C549" s="323"/>
      <c r="D549" s="348"/>
      <c r="E549" s="349"/>
      <c r="F549" s="335"/>
      <c r="G549" s="323"/>
      <c r="I549" s="31"/>
      <c r="N549" s="5" t="s">
        <v>306</v>
      </c>
    </row>
    <row r="550" spans="1:14" x14ac:dyDescent="0.25">
      <c r="A550" s="346">
        <f>A548+1</f>
        <v>56</v>
      </c>
      <c r="B550" s="350" t="s">
        <v>431</v>
      </c>
      <c r="C550" s="323"/>
      <c r="D550" s="348" t="s">
        <v>21</v>
      </c>
      <c r="E550" s="349">
        <v>2.38</v>
      </c>
      <c r="F550" s="335"/>
      <c r="G550" s="323"/>
      <c r="H550" s="3">
        <f>G550*E550</f>
        <v>0</v>
      </c>
      <c r="I550" s="31"/>
      <c r="J550" s="3">
        <f>I550*H550</f>
        <v>0</v>
      </c>
      <c r="N550" s="5" t="s">
        <v>306</v>
      </c>
    </row>
    <row r="551" spans="1:14" x14ac:dyDescent="0.25">
      <c r="A551" s="346"/>
      <c r="B551" s="350"/>
      <c r="C551" s="323"/>
      <c r="D551" s="348"/>
      <c r="E551" s="349"/>
      <c r="F551" s="335"/>
      <c r="G551" s="323"/>
      <c r="I551" s="31"/>
      <c r="N551" s="5" t="s">
        <v>306</v>
      </c>
    </row>
    <row r="552" spans="1:14" ht="36" x14ac:dyDescent="0.25">
      <c r="A552" s="346">
        <f>A550+1</f>
        <v>57</v>
      </c>
      <c r="B552" s="350" t="s">
        <v>432</v>
      </c>
      <c r="C552" s="323"/>
      <c r="D552" s="348" t="s">
        <v>382</v>
      </c>
      <c r="E552" s="349">
        <v>55.814560499999999</v>
      </c>
      <c r="F552" s="335"/>
      <c r="G552" s="323"/>
      <c r="H552" s="3">
        <f>G552*E552</f>
        <v>0</v>
      </c>
      <c r="I552" s="31"/>
      <c r="J552" s="3">
        <f>I552*H552</f>
        <v>0</v>
      </c>
      <c r="N552" s="5" t="s">
        <v>306</v>
      </c>
    </row>
    <row r="553" spans="1:14" x14ac:dyDescent="0.25">
      <c r="A553" s="346"/>
      <c r="B553" s="350"/>
      <c r="C553" s="323"/>
      <c r="D553" s="348"/>
      <c r="E553" s="349"/>
      <c r="F553" s="335"/>
      <c r="G553" s="323"/>
      <c r="I553" s="31"/>
      <c r="N553" s="5" t="s">
        <v>306</v>
      </c>
    </row>
    <row r="554" spans="1:14" ht="36" x14ac:dyDescent="0.25">
      <c r="A554" s="346">
        <f>A552+1</f>
        <v>58</v>
      </c>
      <c r="B554" s="350" t="s">
        <v>433</v>
      </c>
      <c r="C554" s="323"/>
      <c r="D554" s="348" t="s">
        <v>47</v>
      </c>
      <c r="E554" s="349">
        <v>12.66490089</v>
      </c>
      <c r="F554" s="335"/>
      <c r="G554" s="323"/>
      <c r="H554" s="3">
        <f>G554*E554</f>
        <v>0</v>
      </c>
      <c r="I554" s="31"/>
      <c r="J554" s="3">
        <f>I554*H554</f>
        <v>0</v>
      </c>
      <c r="N554" s="5" t="s">
        <v>306</v>
      </c>
    </row>
    <row r="555" spans="1:14" x14ac:dyDescent="0.25">
      <c r="A555" s="346"/>
      <c r="B555" s="350"/>
      <c r="C555" s="323"/>
      <c r="D555" s="348"/>
      <c r="E555" s="349"/>
      <c r="F555" s="335"/>
      <c r="G555" s="323"/>
      <c r="I555" s="31"/>
      <c r="N555" s="5" t="s">
        <v>306</v>
      </c>
    </row>
    <row r="556" spans="1:14" x14ac:dyDescent="0.25">
      <c r="A556" s="346">
        <f>A554+1</f>
        <v>59</v>
      </c>
      <c r="B556" s="350" t="s">
        <v>434</v>
      </c>
      <c r="C556" s="323"/>
      <c r="D556" s="348" t="s">
        <v>21</v>
      </c>
      <c r="E556" s="349">
        <v>28.8110544</v>
      </c>
      <c r="F556" s="335"/>
      <c r="G556" s="323"/>
      <c r="H556" s="3">
        <f>G556*E556</f>
        <v>0</v>
      </c>
      <c r="I556" s="31"/>
      <c r="J556" s="3">
        <f>I556*H556</f>
        <v>0</v>
      </c>
      <c r="N556" s="5" t="s">
        <v>306</v>
      </c>
    </row>
    <row r="557" spans="1:14" x14ac:dyDescent="0.25">
      <c r="A557" s="346"/>
      <c r="B557" s="350"/>
      <c r="C557" s="323"/>
      <c r="D557" s="348"/>
      <c r="E557" s="349"/>
      <c r="F557" s="335"/>
      <c r="G557" s="323"/>
      <c r="I557" s="31"/>
      <c r="N557" s="5" t="s">
        <v>306</v>
      </c>
    </row>
    <row r="558" spans="1:14" ht="36" x14ac:dyDescent="0.25">
      <c r="A558" s="346">
        <f>A556+1</f>
        <v>60</v>
      </c>
      <c r="B558" s="350" t="s">
        <v>435</v>
      </c>
      <c r="C558" s="323"/>
      <c r="D558" s="348" t="s">
        <v>382</v>
      </c>
      <c r="E558" s="349">
        <v>252.61</v>
      </c>
      <c r="F558" s="335"/>
      <c r="G558" s="323"/>
      <c r="H558" s="3">
        <f>G558*E558</f>
        <v>0</v>
      </c>
      <c r="I558" s="31"/>
      <c r="J558" s="3">
        <f>I558*H558</f>
        <v>0</v>
      </c>
      <c r="N558" s="5" t="s">
        <v>306</v>
      </c>
    </row>
    <row r="559" spans="1:14" x14ac:dyDescent="0.25">
      <c r="A559" s="346"/>
      <c r="B559" s="350"/>
      <c r="C559" s="323"/>
      <c r="D559" s="348"/>
      <c r="E559" s="349"/>
      <c r="F559" s="335"/>
      <c r="G559" s="323"/>
      <c r="I559" s="31"/>
      <c r="N559" s="5" t="s">
        <v>306</v>
      </c>
    </row>
    <row r="560" spans="1:14" ht="36" x14ac:dyDescent="0.25">
      <c r="A560" s="346">
        <f>A558+1</f>
        <v>61</v>
      </c>
      <c r="B560" s="350" t="s">
        <v>436</v>
      </c>
      <c r="C560" s="323"/>
      <c r="D560" s="348" t="s">
        <v>382</v>
      </c>
      <c r="E560" s="349">
        <v>241.84</v>
      </c>
      <c r="F560" s="335"/>
      <c r="G560" s="323"/>
      <c r="H560" s="3">
        <f>G560*E560</f>
        <v>0</v>
      </c>
      <c r="I560" s="31"/>
      <c r="J560" s="3">
        <f>I560*H560</f>
        <v>0</v>
      </c>
      <c r="N560" s="5" t="s">
        <v>306</v>
      </c>
    </row>
    <row r="561" spans="1:14" x14ac:dyDescent="0.25">
      <c r="A561" s="346"/>
      <c r="B561" s="350"/>
      <c r="C561" s="323"/>
      <c r="D561" s="348"/>
      <c r="E561" s="349"/>
      <c r="F561" s="335"/>
      <c r="G561" s="323"/>
      <c r="I561" s="31"/>
      <c r="N561" s="5" t="s">
        <v>306</v>
      </c>
    </row>
    <row r="562" spans="1:14" ht="36" x14ac:dyDescent="0.25">
      <c r="A562" s="346">
        <f>A560+1</f>
        <v>62</v>
      </c>
      <c r="B562" s="350" t="s">
        <v>437</v>
      </c>
      <c r="C562" s="323"/>
      <c r="D562" s="348" t="s">
        <v>382</v>
      </c>
      <c r="E562" s="349">
        <v>273.27999999999997</v>
      </c>
      <c r="F562" s="335"/>
      <c r="G562" s="323"/>
      <c r="H562" s="3">
        <f>G562*E562</f>
        <v>0</v>
      </c>
      <c r="I562" s="31"/>
      <c r="J562" s="3">
        <f>I562*H562</f>
        <v>0</v>
      </c>
      <c r="N562" s="5" t="s">
        <v>306</v>
      </c>
    </row>
    <row r="563" spans="1:14" x14ac:dyDescent="0.25">
      <c r="A563" s="346"/>
      <c r="B563" s="350"/>
      <c r="C563" s="323"/>
      <c r="D563" s="348"/>
      <c r="E563" s="349"/>
      <c r="F563" s="335"/>
      <c r="G563" s="323"/>
      <c r="I563" s="31"/>
      <c r="N563" s="5" t="s">
        <v>306</v>
      </c>
    </row>
    <row r="564" spans="1:14" ht="36" x14ac:dyDescent="0.25">
      <c r="A564" s="346">
        <f>A562+1</f>
        <v>63</v>
      </c>
      <c r="B564" s="350" t="s">
        <v>438</v>
      </c>
      <c r="C564" s="323"/>
      <c r="D564" s="348" t="s">
        <v>382</v>
      </c>
      <c r="E564" s="349">
        <v>268.74</v>
      </c>
      <c r="F564" s="335"/>
      <c r="G564" s="323"/>
      <c r="H564" s="3">
        <f>G564*E564</f>
        <v>0</v>
      </c>
      <c r="I564" s="31"/>
      <c r="J564" s="3">
        <f>I564*H564</f>
        <v>0</v>
      </c>
      <c r="N564" s="5" t="s">
        <v>306</v>
      </c>
    </row>
    <row r="565" spans="1:14" x14ac:dyDescent="0.25">
      <c r="A565" s="346"/>
      <c r="B565" s="350"/>
      <c r="C565" s="323"/>
      <c r="D565" s="348"/>
      <c r="E565" s="349"/>
      <c r="F565" s="335"/>
      <c r="G565" s="323"/>
      <c r="I565" s="31"/>
      <c r="N565" s="5" t="s">
        <v>306</v>
      </c>
    </row>
    <row r="566" spans="1:14" ht="36" x14ac:dyDescent="0.25">
      <c r="A566" s="346">
        <f>A564+1</f>
        <v>64</v>
      </c>
      <c r="B566" s="350" t="s">
        <v>439</v>
      </c>
      <c r="C566" s="323"/>
      <c r="D566" s="348" t="s">
        <v>382</v>
      </c>
      <c r="E566" s="349">
        <v>330.25</v>
      </c>
      <c r="F566" s="335"/>
      <c r="G566" s="323"/>
      <c r="H566" s="3">
        <f>G566*E566</f>
        <v>0</v>
      </c>
      <c r="I566" s="31"/>
      <c r="J566" s="3">
        <f>I566*H566</f>
        <v>0</v>
      </c>
      <c r="N566" s="5" t="s">
        <v>306</v>
      </c>
    </row>
    <row r="567" spans="1:14" x14ac:dyDescent="0.25">
      <c r="A567" s="346"/>
      <c r="B567" s="347"/>
      <c r="C567" s="323"/>
      <c r="D567" s="348"/>
      <c r="E567" s="349"/>
      <c r="F567" s="335"/>
      <c r="G567" s="323"/>
      <c r="I567" s="31"/>
      <c r="N567" s="5" t="s">
        <v>306</v>
      </c>
    </row>
    <row r="568" spans="1:14" ht="36" x14ac:dyDescent="0.25">
      <c r="A568" s="346">
        <f>A566+1</f>
        <v>65</v>
      </c>
      <c r="B568" s="350" t="s">
        <v>440</v>
      </c>
      <c r="C568" s="323"/>
      <c r="D568" s="348" t="s">
        <v>21</v>
      </c>
      <c r="E568" s="349">
        <v>9.32</v>
      </c>
      <c r="F568" s="335"/>
      <c r="G568" s="323"/>
      <c r="H568" s="3">
        <f>G568*E568</f>
        <v>0</v>
      </c>
      <c r="I568" s="31"/>
      <c r="J568" s="3">
        <f>I568*H568</f>
        <v>0</v>
      </c>
      <c r="N568" s="5" t="s">
        <v>306</v>
      </c>
    </row>
    <row r="569" spans="1:14" x14ac:dyDescent="0.25">
      <c r="A569" s="346"/>
      <c r="B569" s="350"/>
      <c r="C569" s="323"/>
      <c r="D569" s="348"/>
      <c r="E569" s="349"/>
      <c r="F569" s="335"/>
      <c r="G569" s="323"/>
      <c r="I569" s="31"/>
      <c r="N569" s="5" t="s">
        <v>306</v>
      </c>
    </row>
    <row r="570" spans="1:14" x14ac:dyDescent="0.25">
      <c r="A570" s="346">
        <f>A568+1</f>
        <v>66</v>
      </c>
      <c r="B570" s="350" t="s">
        <v>441</v>
      </c>
      <c r="C570" s="323"/>
      <c r="D570" s="348"/>
      <c r="E570" s="349"/>
      <c r="F570" s="335"/>
      <c r="G570" s="323"/>
      <c r="H570" s="3">
        <f>G570*E570</f>
        <v>0</v>
      </c>
      <c r="I570" s="31"/>
      <c r="J570" s="3">
        <f>I570*H570</f>
        <v>0</v>
      </c>
      <c r="N570" s="5" t="s">
        <v>306</v>
      </c>
    </row>
    <row r="571" spans="1:14" x14ac:dyDescent="0.25">
      <c r="A571" s="346"/>
      <c r="B571" s="350"/>
      <c r="C571" s="323"/>
      <c r="D571" s="348"/>
      <c r="E571" s="349"/>
      <c r="F571" s="335"/>
      <c r="G571" s="323"/>
      <c r="I571" s="31"/>
      <c r="N571" s="5" t="s">
        <v>306</v>
      </c>
    </row>
    <row r="572" spans="1:14" ht="36" x14ac:dyDescent="0.25">
      <c r="A572" s="346">
        <f>A570+1</f>
        <v>67</v>
      </c>
      <c r="B572" s="350" t="s">
        <v>442</v>
      </c>
      <c r="C572" s="323"/>
      <c r="D572" s="348" t="s">
        <v>382</v>
      </c>
      <c r="E572" s="349">
        <v>5.12</v>
      </c>
      <c r="F572" s="335"/>
      <c r="G572" s="323"/>
      <c r="H572" s="3">
        <f>G572*E572</f>
        <v>0</v>
      </c>
      <c r="I572" s="31"/>
      <c r="J572" s="3">
        <f>I572*H572</f>
        <v>0</v>
      </c>
      <c r="N572" s="5" t="s">
        <v>306</v>
      </c>
    </row>
    <row r="573" spans="1:14" x14ac:dyDescent="0.25">
      <c r="A573" s="346"/>
      <c r="B573" s="350"/>
      <c r="C573" s="323"/>
      <c r="D573" s="348"/>
      <c r="E573" s="349"/>
      <c r="F573" s="335"/>
      <c r="G573" s="323"/>
      <c r="I573" s="31"/>
      <c r="N573" s="5" t="s">
        <v>306</v>
      </c>
    </row>
    <row r="574" spans="1:14" ht="54" x14ac:dyDescent="0.25">
      <c r="A574" s="346">
        <f>A572+1</f>
        <v>68</v>
      </c>
      <c r="B574" s="350" t="s">
        <v>443</v>
      </c>
      <c r="C574" s="323"/>
      <c r="D574" s="348" t="s">
        <v>382</v>
      </c>
      <c r="E574" s="349">
        <v>7.2431287499999994</v>
      </c>
      <c r="F574" s="335"/>
      <c r="G574" s="323"/>
      <c r="H574" s="3">
        <f>G574*E574</f>
        <v>0</v>
      </c>
      <c r="I574" s="31"/>
      <c r="J574" s="3">
        <f>I574*H574</f>
        <v>0</v>
      </c>
      <c r="N574" s="5" t="s">
        <v>306</v>
      </c>
    </row>
    <row r="575" spans="1:14" x14ac:dyDescent="0.25">
      <c r="A575" s="346"/>
      <c r="B575" s="350"/>
      <c r="C575" s="323"/>
      <c r="D575" s="348"/>
      <c r="E575" s="349"/>
      <c r="F575" s="335"/>
      <c r="G575" s="323"/>
      <c r="I575" s="31"/>
      <c r="N575" s="5" t="s">
        <v>306</v>
      </c>
    </row>
    <row r="576" spans="1:14" ht="90" x14ac:dyDescent="0.25">
      <c r="A576" s="354">
        <v>69</v>
      </c>
      <c r="B576" s="350" t="s">
        <v>444</v>
      </c>
      <c r="C576" s="323"/>
      <c r="D576" s="348" t="s">
        <v>382</v>
      </c>
      <c r="E576" s="349">
        <v>11.171025650999999</v>
      </c>
      <c r="F576" s="335"/>
      <c r="G576" s="323"/>
      <c r="H576" s="3">
        <f>G576*E576</f>
        <v>0</v>
      </c>
      <c r="I576" s="31"/>
      <c r="J576" s="3">
        <f>I576*H576</f>
        <v>0</v>
      </c>
      <c r="N576" s="5" t="s">
        <v>306</v>
      </c>
    </row>
    <row r="577" spans="1:18" x14ac:dyDescent="0.25">
      <c r="A577" s="346"/>
      <c r="B577" s="350"/>
      <c r="C577" s="323"/>
      <c r="D577" s="348"/>
      <c r="E577" s="349"/>
      <c r="F577" s="335"/>
      <c r="G577" s="323"/>
      <c r="I577" s="31"/>
      <c r="N577" s="5" t="s">
        <v>306</v>
      </c>
    </row>
    <row r="578" spans="1:18" ht="54" x14ac:dyDescent="0.25">
      <c r="A578" s="346">
        <f>A576+1</f>
        <v>70</v>
      </c>
      <c r="B578" s="350" t="s">
        <v>445</v>
      </c>
      <c r="C578" s="323"/>
      <c r="D578" s="348" t="s">
        <v>47</v>
      </c>
      <c r="E578" s="349">
        <v>33.583405824000003</v>
      </c>
      <c r="F578" s="335"/>
      <c r="G578" s="323"/>
      <c r="H578" s="3">
        <f>G578*E578</f>
        <v>0</v>
      </c>
      <c r="I578" s="31"/>
      <c r="J578" s="3">
        <f>I578*H578</f>
        <v>0</v>
      </c>
      <c r="N578" s="5" t="s">
        <v>306</v>
      </c>
    </row>
    <row r="579" spans="1:18" x14ac:dyDescent="0.25">
      <c r="A579" s="346"/>
      <c r="B579" s="350"/>
      <c r="C579" s="323"/>
      <c r="D579" s="348"/>
      <c r="E579" s="349"/>
      <c r="F579" s="335"/>
      <c r="G579" s="323"/>
      <c r="I579" s="31"/>
      <c r="N579" s="5" t="s">
        <v>306</v>
      </c>
    </row>
    <row r="580" spans="1:18" ht="54" x14ac:dyDescent="0.25">
      <c r="A580" s="346">
        <f>A578+1</f>
        <v>71</v>
      </c>
      <c r="B580" s="350" t="s">
        <v>446</v>
      </c>
      <c r="C580" s="323"/>
      <c r="D580" s="348" t="s">
        <v>21</v>
      </c>
      <c r="E580" s="349">
        <v>32.744942174999991</v>
      </c>
      <c r="F580" s="335"/>
      <c r="G580" s="323"/>
      <c r="H580" s="3">
        <f>G580*E580</f>
        <v>0</v>
      </c>
      <c r="I580" s="31"/>
      <c r="J580" s="3">
        <f>I580*H580</f>
        <v>0</v>
      </c>
      <c r="N580" s="5" t="s">
        <v>306</v>
      </c>
    </row>
    <row r="581" spans="1:18" x14ac:dyDescent="0.25">
      <c r="A581" s="346"/>
      <c r="B581" s="350"/>
      <c r="C581" s="323"/>
      <c r="D581" s="348"/>
      <c r="E581" s="349"/>
      <c r="F581" s="335"/>
      <c r="G581" s="323"/>
      <c r="I581" s="31"/>
      <c r="N581" s="5" t="s">
        <v>306</v>
      </c>
    </row>
    <row r="582" spans="1:18" ht="72" x14ac:dyDescent="0.25">
      <c r="A582" s="346">
        <f>A580+1</f>
        <v>72</v>
      </c>
      <c r="B582" s="350" t="s">
        <v>447</v>
      </c>
      <c r="C582" s="323"/>
      <c r="D582" s="348" t="s">
        <v>47</v>
      </c>
      <c r="E582" s="349">
        <v>20.432408784000003</v>
      </c>
      <c r="F582" s="335"/>
      <c r="G582" s="323"/>
      <c r="H582" s="3">
        <f>G582*E582</f>
        <v>0</v>
      </c>
      <c r="I582" s="31"/>
      <c r="J582" s="3">
        <f>I582*H582</f>
        <v>0</v>
      </c>
      <c r="N582" s="5" t="s">
        <v>306</v>
      </c>
    </row>
    <row r="583" spans="1:18" x14ac:dyDescent="0.25">
      <c r="A583" s="346"/>
      <c r="B583" s="350"/>
      <c r="C583" s="323"/>
      <c r="D583" s="348"/>
      <c r="E583" s="349"/>
      <c r="F583" s="335"/>
      <c r="G583" s="323"/>
      <c r="I583" s="31"/>
      <c r="N583" s="5" t="s">
        <v>306</v>
      </c>
    </row>
    <row r="584" spans="1:18" ht="108" x14ac:dyDescent="0.25">
      <c r="A584" s="346">
        <f>A582+1</f>
        <v>73</v>
      </c>
      <c r="B584" s="350" t="s">
        <v>448</v>
      </c>
      <c r="C584" s="323"/>
      <c r="D584" s="348" t="s">
        <v>47</v>
      </c>
      <c r="E584" s="349">
        <v>60.04</v>
      </c>
      <c r="F584" s="335"/>
      <c r="G584" s="323">
        <v>28</v>
      </c>
      <c r="H584" s="3">
        <f>G584*E584</f>
        <v>1681.12</v>
      </c>
      <c r="I584" s="31">
        <v>1</v>
      </c>
      <c r="J584" s="3">
        <f>I584*H584</f>
        <v>1681.12</v>
      </c>
      <c r="N584" s="5" t="s">
        <v>306</v>
      </c>
    </row>
    <row r="585" spans="1:18" x14ac:dyDescent="0.25">
      <c r="A585" s="346"/>
      <c r="B585" s="350"/>
      <c r="C585" s="323"/>
      <c r="D585" s="348"/>
      <c r="E585" s="349"/>
      <c r="F585" s="335"/>
      <c r="G585" s="323"/>
      <c r="I585" s="31"/>
      <c r="N585" s="5" t="s">
        <v>306</v>
      </c>
    </row>
    <row r="586" spans="1:18" ht="108" x14ac:dyDescent="0.25">
      <c r="A586" s="346">
        <f>A584+1</f>
        <v>74</v>
      </c>
      <c r="B586" s="350" t="s">
        <v>449</v>
      </c>
      <c r="C586" s="323"/>
      <c r="D586" s="348" t="s">
        <v>47</v>
      </c>
      <c r="E586" s="349">
        <f>+E584+20.23</f>
        <v>80.27</v>
      </c>
      <c r="F586" s="335"/>
      <c r="G586" s="323">
        <v>6</v>
      </c>
      <c r="H586" s="3">
        <f>G586*E586</f>
        <v>481.62</v>
      </c>
      <c r="I586" s="31">
        <v>1</v>
      </c>
      <c r="J586" s="3">
        <f>I586*H586</f>
        <v>481.62</v>
      </c>
      <c r="N586" s="5" t="s">
        <v>306</v>
      </c>
    </row>
    <row r="587" spans="1:18" x14ac:dyDescent="0.25">
      <c r="A587" s="346"/>
      <c r="B587" s="350"/>
      <c r="C587" s="323"/>
      <c r="D587" s="348"/>
      <c r="E587" s="349"/>
      <c r="F587" s="335"/>
      <c r="G587" s="323"/>
      <c r="I587" s="31"/>
      <c r="N587" s="5" t="s">
        <v>306</v>
      </c>
    </row>
    <row r="588" spans="1:18" ht="36" x14ac:dyDescent="0.25">
      <c r="A588" s="346">
        <f>A586+1</f>
        <v>75</v>
      </c>
      <c r="B588" s="350" t="s">
        <v>450</v>
      </c>
      <c r="C588" s="323"/>
      <c r="D588" s="348" t="s">
        <v>47</v>
      </c>
      <c r="E588" s="349">
        <v>3.4284880440000003</v>
      </c>
      <c r="F588" s="335"/>
      <c r="G588" s="323"/>
      <c r="H588" s="3">
        <f>G588*E588</f>
        <v>0</v>
      </c>
      <c r="I588" s="31"/>
      <c r="J588" s="3">
        <f>I588*H588</f>
        <v>0</v>
      </c>
      <c r="N588" s="5" t="s">
        <v>306</v>
      </c>
    </row>
    <row r="589" spans="1:18" x14ac:dyDescent="0.25">
      <c r="A589" s="346"/>
      <c r="B589" s="350"/>
      <c r="C589" s="323"/>
      <c r="D589" s="348"/>
      <c r="E589" s="349"/>
      <c r="F589" s="335"/>
      <c r="G589" s="323"/>
      <c r="I589" s="31"/>
      <c r="N589" s="5" t="s">
        <v>306</v>
      </c>
    </row>
    <row r="590" spans="1:18" ht="36" x14ac:dyDescent="0.25">
      <c r="A590" s="346">
        <f>A588+1</f>
        <v>76</v>
      </c>
      <c r="B590" s="350" t="s">
        <v>451</v>
      </c>
      <c r="C590" s="323"/>
      <c r="D590" s="348" t="s">
        <v>382</v>
      </c>
      <c r="E590" s="349">
        <v>60.675927210000019</v>
      </c>
      <c r="F590" s="335"/>
      <c r="G590" s="323"/>
      <c r="H590" s="3">
        <f>G590*E590</f>
        <v>0</v>
      </c>
      <c r="I590" s="31"/>
      <c r="J590" s="3">
        <f>I590*H590</f>
        <v>0</v>
      </c>
      <c r="N590" s="5" t="s">
        <v>306</v>
      </c>
    </row>
    <row r="591" spans="1:18" x14ac:dyDescent="0.25">
      <c r="A591" s="346"/>
      <c r="B591" s="350"/>
      <c r="C591" s="323"/>
      <c r="D591" s="348"/>
      <c r="E591" s="349"/>
      <c r="F591" s="335"/>
      <c r="G591" s="323"/>
      <c r="I591" s="31"/>
      <c r="N591" s="5" t="s">
        <v>306</v>
      </c>
      <c r="O591" s="355"/>
      <c r="P591" s="356"/>
      <c r="Q591" s="357"/>
      <c r="R591" s="358"/>
    </row>
    <row r="592" spans="1:18" ht="54" x14ac:dyDescent="0.25">
      <c r="A592" s="346">
        <f>A590+1</f>
        <v>77</v>
      </c>
      <c r="B592" s="350" t="s">
        <v>452</v>
      </c>
      <c r="C592" s="323"/>
      <c r="D592" s="348" t="s">
        <v>382</v>
      </c>
      <c r="E592" s="349">
        <v>24.385218199999997</v>
      </c>
      <c r="F592" s="335"/>
      <c r="G592" s="323"/>
      <c r="H592" s="3">
        <f>G592*E592</f>
        <v>0</v>
      </c>
      <c r="I592" s="31"/>
      <c r="J592" s="3">
        <f>I592*H592</f>
        <v>0</v>
      </c>
      <c r="N592" s="5" t="s">
        <v>306</v>
      </c>
      <c r="O592" s="355"/>
      <c r="P592" s="356"/>
      <c r="Q592" s="359"/>
      <c r="R592" s="358"/>
    </row>
    <row r="593" spans="1:18" x14ac:dyDescent="0.25">
      <c r="A593" s="346"/>
      <c r="B593" s="350"/>
      <c r="C593" s="323"/>
      <c r="D593" s="348"/>
      <c r="E593" s="349"/>
      <c r="F593" s="335"/>
      <c r="G593" s="323"/>
      <c r="I593" s="31"/>
      <c r="N593" s="5" t="s">
        <v>306</v>
      </c>
      <c r="O593" s="355"/>
      <c r="P593" s="356"/>
      <c r="Q593" s="359"/>
      <c r="R593" s="358"/>
    </row>
    <row r="594" spans="1:18" x14ac:dyDescent="0.25">
      <c r="A594" s="346">
        <f>A592+1</f>
        <v>78</v>
      </c>
      <c r="B594" s="350" t="s">
        <v>453</v>
      </c>
      <c r="C594" s="323"/>
      <c r="D594" s="348"/>
      <c r="E594" s="349"/>
      <c r="F594" s="335"/>
      <c r="G594" s="323"/>
      <c r="H594" s="3">
        <f>G594*E594</f>
        <v>0</v>
      </c>
      <c r="I594" s="31"/>
      <c r="J594" s="3">
        <f>I594*H594</f>
        <v>0</v>
      </c>
      <c r="N594" s="5" t="s">
        <v>306</v>
      </c>
      <c r="O594" s="355"/>
      <c r="P594" s="356"/>
      <c r="Q594" s="359"/>
      <c r="R594" s="358"/>
    </row>
    <row r="595" spans="1:18" x14ac:dyDescent="0.25">
      <c r="A595" s="346"/>
      <c r="B595" s="350"/>
      <c r="C595" s="323"/>
      <c r="D595" s="348"/>
      <c r="E595" s="349"/>
      <c r="F595" s="335"/>
      <c r="G595" s="323"/>
      <c r="I595" s="31"/>
      <c r="N595" s="5" t="s">
        <v>306</v>
      </c>
      <c r="O595" s="355"/>
      <c r="P595" s="356"/>
      <c r="Q595" s="359"/>
      <c r="R595" s="358"/>
    </row>
    <row r="596" spans="1:18" ht="54" x14ac:dyDescent="0.25">
      <c r="A596" s="346">
        <f>A594+1</f>
        <v>79</v>
      </c>
      <c r="B596" s="350" t="s">
        <v>454</v>
      </c>
      <c r="C596" s="323"/>
      <c r="D596" s="348" t="s">
        <v>47</v>
      </c>
      <c r="E596" s="349">
        <v>7.4487619155000004</v>
      </c>
      <c r="F596" s="335"/>
      <c r="G596" s="323"/>
      <c r="H596" s="3">
        <f>G596*E596</f>
        <v>0</v>
      </c>
      <c r="I596" s="31"/>
      <c r="J596" s="3">
        <f>I596*H596</f>
        <v>0</v>
      </c>
      <c r="N596" s="5" t="s">
        <v>306</v>
      </c>
      <c r="O596" s="355"/>
      <c r="P596" s="356"/>
      <c r="Q596" s="359"/>
      <c r="R596" s="358"/>
    </row>
    <row r="597" spans="1:18" x14ac:dyDescent="0.25">
      <c r="A597" s="346"/>
      <c r="B597" s="350"/>
      <c r="C597" s="323"/>
      <c r="D597" s="348"/>
      <c r="E597" s="349"/>
      <c r="F597" s="335"/>
      <c r="G597" s="323"/>
      <c r="I597" s="31"/>
      <c r="N597" s="5" t="s">
        <v>306</v>
      </c>
      <c r="O597" s="355"/>
      <c r="P597" s="356"/>
      <c r="Q597" s="359"/>
      <c r="R597" s="358"/>
    </row>
    <row r="598" spans="1:18" ht="54" x14ac:dyDescent="0.25">
      <c r="A598" s="346">
        <f>A596+1</f>
        <v>80</v>
      </c>
      <c r="B598" s="350" t="s">
        <v>455</v>
      </c>
      <c r="C598" s="323"/>
      <c r="D598" s="348" t="s">
        <v>47</v>
      </c>
      <c r="E598" s="349">
        <v>38.995805144999999</v>
      </c>
      <c r="F598" s="335"/>
      <c r="G598" s="323"/>
      <c r="H598" s="3">
        <f>G598*E598</f>
        <v>0</v>
      </c>
      <c r="I598" s="31"/>
      <c r="J598" s="3">
        <f>I598*H598</f>
        <v>0</v>
      </c>
      <c r="N598" s="5" t="s">
        <v>306</v>
      </c>
      <c r="O598" s="355"/>
      <c r="P598" s="356"/>
      <c r="Q598" s="359"/>
      <c r="R598" s="358"/>
    </row>
    <row r="599" spans="1:18" x14ac:dyDescent="0.25">
      <c r="A599" s="346"/>
      <c r="B599" s="350"/>
      <c r="C599" s="323"/>
      <c r="D599" s="348"/>
      <c r="E599" s="349"/>
      <c r="F599" s="335"/>
      <c r="G599" s="323"/>
      <c r="I599" s="31"/>
      <c r="N599" s="5" t="s">
        <v>306</v>
      </c>
      <c r="O599" s="355"/>
      <c r="P599" s="356"/>
      <c r="Q599" s="359"/>
      <c r="R599" s="358"/>
    </row>
    <row r="600" spans="1:18" x14ac:dyDescent="0.25">
      <c r="A600" s="346"/>
      <c r="B600" s="350" t="s">
        <v>456</v>
      </c>
      <c r="C600" s="323"/>
      <c r="D600" s="348"/>
      <c r="E600" s="349"/>
      <c r="F600" s="335"/>
      <c r="G600" s="323"/>
      <c r="I600" s="31"/>
      <c r="N600" s="5" t="s">
        <v>306</v>
      </c>
      <c r="O600" s="355"/>
      <c r="P600" s="356"/>
      <c r="Q600" s="359"/>
      <c r="R600" s="358"/>
    </row>
    <row r="601" spans="1:18" ht="54" x14ac:dyDescent="0.25">
      <c r="A601" s="346">
        <v>81</v>
      </c>
      <c r="B601" s="360" t="s">
        <v>300</v>
      </c>
      <c r="C601" s="323"/>
      <c r="D601" s="348"/>
      <c r="E601" s="349"/>
      <c r="F601" s="335"/>
      <c r="G601" s="323"/>
      <c r="I601" s="31"/>
      <c r="N601" s="5" t="s">
        <v>306</v>
      </c>
      <c r="O601" s="355"/>
      <c r="P601" s="356"/>
      <c r="Q601" s="359"/>
      <c r="R601" s="358"/>
    </row>
    <row r="602" spans="1:18" x14ac:dyDescent="0.25">
      <c r="A602" s="346" t="s">
        <v>19</v>
      </c>
      <c r="B602" s="361" t="s">
        <v>457</v>
      </c>
      <c r="C602" s="323"/>
      <c r="D602" s="348" t="s">
        <v>47</v>
      </c>
      <c r="E602" s="349">
        <v>12.1875</v>
      </c>
      <c r="F602" s="335"/>
      <c r="G602" s="323"/>
      <c r="H602" s="3">
        <f>G602*E602</f>
        <v>0</v>
      </c>
      <c r="I602" s="31"/>
      <c r="J602" s="3">
        <f>I602*H602</f>
        <v>0</v>
      </c>
      <c r="N602" s="5" t="s">
        <v>306</v>
      </c>
      <c r="O602" s="355"/>
      <c r="P602" s="356"/>
      <c r="Q602" s="359"/>
      <c r="R602" s="358"/>
    </row>
    <row r="603" spans="1:18" x14ac:dyDescent="0.25">
      <c r="A603" s="346" t="s">
        <v>22</v>
      </c>
      <c r="B603" s="361" t="s">
        <v>458</v>
      </c>
      <c r="C603" s="323"/>
      <c r="D603" s="348" t="s">
        <v>47</v>
      </c>
      <c r="E603" s="349">
        <v>16.087499999999999</v>
      </c>
      <c r="F603" s="335"/>
      <c r="G603" s="323"/>
      <c r="H603" s="3">
        <f>G603*E603</f>
        <v>0</v>
      </c>
      <c r="I603" s="31"/>
      <c r="J603" s="3">
        <f>I603*H603</f>
        <v>0</v>
      </c>
      <c r="N603" s="5" t="s">
        <v>306</v>
      </c>
      <c r="O603" s="355"/>
      <c r="P603" s="356"/>
      <c r="Q603" s="359"/>
      <c r="R603" s="358"/>
    </row>
    <row r="604" spans="1:18" x14ac:dyDescent="0.25">
      <c r="A604" s="346"/>
      <c r="B604" s="350"/>
      <c r="C604" s="323"/>
      <c r="D604" s="348"/>
      <c r="E604" s="349"/>
      <c r="F604" s="335"/>
      <c r="G604" s="323"/>
      <c r="I604" s="31"/>
      <c r="N604" s="5" t="s">
        <v>306</v>
      </c>
    </row>
    <row r="605" spans="1:18" x14ac:dyDescent="0.25">
      <c r="A605" s="346"/>
      <c r="B605" s="350"/>
      <c r="C605" s="323"/>
      <c r="D605" s="348"/>
      <c r="E605" s="349"/>
      <c r="F605" s="335"/>
      <c r="G605" s="323"/>
      <c r="I605" s="31"/>
      <c r="N605" s="5" t="s">
        <v>306</v>
      </c>
    </row>
    <row r="606" spans="1:18" ht="72" x14ac:dyDescent="0.25">
      <c r="A606" s="346">
        <v>82</v>
      </c>
      <c r="B606" s="362" t="s">
        <v>459</v>
      </c>
      <c r="C606" s="323"/>
      <c r="D606" s="348" t="s">
        <v>47</v>
      </c>
      <c r="E606" s="349">
        <v>17.55</v>
      </c>
      <c r="F606" s="335"/>
      <c r="G606" s="323">
        <v>5</v>
      </c>
      <c r="H606" s="3">
        <f>G606*E606</f>
        <v>87.75</v>
      </c>
      <c r="I606" s="31">
        <v>1</v>
      </c>
      <c r="J606" s="3">
        <f>I606*H606</f>
        <v>87.75</v>
      </c>
      <c r="N606" s="5" t="s">
        <v>306</v>
      </c>
    </row>
    <row r="607" spans="1:18" x14ac:dyDescent="0.25">
      <c r="A607" s="346"/>
      <c r="B607" s="350"/>
      <c r="C607" s="323"/>
      <c r="D607" s="348"/>
      <c r="E607" s="349"/>
      <c r="F607" s="335"/>
      <c r="G607" s="323"/>
      <c r="I607" s="31"/>
      <c r="N607" s="5" t="s">
        <v>306</v>
      </c>
    </row>
    <row r="608" spans="1:18" ht="54" x14ac:dyDescent="0.25">
      <c r="A608" s="346">
        <v>83</v>
      </c>
      <c r="B608" s="350" t="s">
        <v>460</v>
      </c>
      <c r="C608" s="323"/>
      <c r="D608" s="348" t="s">
        <v>47</v>
      </c>
      <c r="E608" s="349">
        <v>4.6167055874999994</v>
      </c>
      <c r="F608" s="335"/>
      <c r="G608" s="323"/>
      <c r="H608" s="3">
        <f>G608*E608</f>
        <v>0</v>
      </c>
      <c r="I608" s="31"/>
      <c r="J608" s="3">
        <f>I608*H608</f>
        <v>0</v>
      </c>
      <c r="N608" s="5" t="s">
        <v>306</v>
      </c>
    </row>
    <row r="609" spans="1:14" x14ac:dyDescent="0.25">
      <c r="A609" s="346"/>
      <c r="B609" s="350"/>
      <c r="C609" s="323"/>
      <c r="D609" s="348"/>
      <c r="E609" s="349"/>
      <c r="F609" s="335"/>
      <c r="G609" s="323"/>
      <c r="I609" s="31"/>
      <c r="N609" s="5" t="s">
        <v>306</v>
      </c>
    </row>
    <row r="610" spans="1:14" ht="54" x14ac:dyDescent="0.25">
      <c r="A610" s="354">
        <v>84</v>
      </c>
      <c r="B610" s="350" t="s">
        <v>461</v>
      </c>
      <c r="C610" s="323"/>
      <c r="D610" s="348" t="s">
        <v>47</v>
      </c>
      <c r="E610" s="349">
        <v>4.8703374999999989</v>
      </c>
      <c r="F610" s="335"/>
      <c r="G610" s="323"/>
      <c r="H610" s="3">
        <f>G610*E610</f>
        <v>0</v>
      </c>
      <c r="I610" s="31"/>
      <c r="J610" s="3">
        <f>I610*H610</f>
        <v>0</v>
      </c>
      <c r="N610" s="5" t="s">
        <v>306</v>
      </c>
    </row>
    <row r="611" spans="1:14" x14ac:dyDescent="0.25">
      <c r="A611" s="346"/>
      <c r="B611" s="350"/>
      <c r="C611" s="323"/>
      <c r="D611" s="348"/>
      <c r="E611" s="349"/>
      <c r="F611" s="335"/>
      <c r="G611" s="323"/>
      <c r="I611" s="31"/>
      <c r="N611" s="5" t="s">
        <v>306</v>
      </c>
    </row>
    <row r="612" spans="1:14" ht="36" x14ac:dyDescent="0.25">
      <c r="A612" s="354">
        <v>85</v>
      </c>
      <c r="B612" s="350" t="s">
        <v>462</v>
      </c>
      <c r="C612" s="323"/>
      <c r="D612" s="348" t="s">
        <v>382</v>
      </c>
      <c r="E612" s="349">
        <v>3.4230375041666661</v>
      </c>
      <c r="F612" s="335"/>
      <c r="G612" s="323"/>
      <c r="H612" s="3">
        <f>G612*E612</f>
        <v>0</v>
      </c>
      <c r="I612" s="31"/>
      <c r="J612" s="3">
        <f>I612*H612</f>
        <v>0</v>
      </c>
      <c r="N612" s="5" t="s">
        <v>306</v>
      </c>
    </row>
    <row r="613" spans="1:14" x14ac:dyDescent="0.25">
      <c r="A613" s="346"/>
      <c r="B613" s="350"/>
      <c r="C613" s="323"/>
      <c r="D613" s="348"/>
      <c r="E613" s="349"/>
      <c r="F613" s="335"/>
      <c r="G613" s="323"/>
      <c r="I613" s="31"/>
      <c r="N613" s="5" t="s">
        <v>306</v>
      </c>
    </row>
    <row r="614" spans="1:14" ht="54" x14ac:dyDescent="0.25">
      <c r="A614" s="346">
        <v>86</v>
      </c>
      <c r="B614" s="350" t="s">
        <v>463</v>
      </c>
      <c r="C614" s="323"/>
      <c r="D614" s="348" t="s">
        <v>382</v>
      </c>
      <c r="E614" s="349">
        <v>4.5407500000000001</v>
      </c>
      <c r="F614" s="335"/>
      <c r="G614" s="323"/>
      <c r="H614" s="3">
        <f>G614*E614</f>
        <v>0</v>
      </c>
      <c r="I614" s="31"/>
      <c r="J614" s="3">
        <f>I614*H614</f>
        <v>0</v>
      </c>
      <c r="N614" s="5" t="s">
        <v>306</v>
      </c>
    </row>
    <row r="615" spans="1:14" x14ac:dyDescent="0.25">
      <c r="A615" s="346"/>
      <c r="B615" s="350"/>
      <c r="C615" s="323"/>
      <c r="D615" s="348"/>
      <c r="E615" s="349"/>
      <c r="F615" s="335"/>
      <c r="G615" s="323"/>
      <c r="I615" s="31"/>
      <c r="N615" s="5" t="s">
        <v>306</v>
      </c>
    </row>
    <row r="616" spans="1:14" x14ac:dyDescent="0.25">
      <c r="A616" s="346"/>
      <c r="B616" s="363" t="s">
        <v>464</v>
      </c>
      <c r="C616" s="323"/>
      <c r="D616" s="348"/>
      <c r="E616" s="349"/>
      <c r="F616" s="335"/>
      <c r="G616" s="323"/>
      <c r="I616" s="31"/>
      <c r="N616" s="5" t="s">
        <v>306</v>
      </c>
    </row>
    <row r="617" spans="1:14" ht="36" x14ac:dyDescent="0.25">
      <c r="A617" s="346">
        <v>87</v>
      </c>
      <c r="B617" s="350" t="s">
        <v>327</v>
      </c>
      <c r="C617" s="323"/>
      <c r="D617" s="348" t="s">
        <v>21</v>
      </c>
      <c r="E617" s="349">
        <v>5.03</v>
      </c>
      <c r="F617" s="335"/>
      <c r="G617" s="323">
        <v>110</v>
      </c>
      <c r="H617" s="3">
        <f>G617*E617</f>
        <v>553.30000000000007</v>
      </c>
      <c r="I617" s="31">
        <v>1</v>
      </c>
      <c r="J617" s="3">
        <f>I617*H617</f>
        <v>553.30000000000007</v>
      </c>
      <c r="N617" s="5" t="s">
        <v>306</v>
      </c>
    </row>
    <row r="618" spans="1:14" ht="18.75" thickBot="1" x14ac:dyDescent="0.3">
      <c r="A618" s="364"/>
      <c r="B618" s="365"/>
      <c r="C618" s="366"/>
      <c r="D618" s="367"/>
      <c r="E618" s="368"/>
      <c r="F618" s="369"/>
      <c r="G618" s="55"/>
      <c r="I618" s="57"/>
      <c r="N618" s="5" t="s">
        <v>306</v>
      </c>
    </row>
    <row r="619" spans="1:14" ht="18.75" thickBot="1" x14ac:dyDescent="0.3">
      <c r="A619" s="370"/>
      <c r="B619" s="371"/>
      <c r="C619" s="372"/>
      <c r="D619" s="370"/>
      <c r="E619" s="269" t="s">
        <v>57</v>
      </c>
      <c r="F619" s="373">
        <f>SUM(F358:F618)</f>
        <v>25338.5</v>
      </c>
      <c r="H619" s="374">
        <f>SUM(H358:H618)</f>
        <v>21218.559999999998</v>
      </c>
      <c r="J619" s="374">
        <f>SUM(J358:J618)</f>
        <v>21218.559999999998</v>
      </c>
    </row>
    <row r="620" spans="1:14" ht="18.75" thickBot="1" x14ac:dyDescent="0.3">
      <c r="A620" s="370"/>
      <c r="B620" s="371"/>
      <c r="C620" s="372"/>
      <c r="D620" s="370"/>
      <c r="E620" s="375"/>
      <c r="F620" s="375"/>
    </row>
    <row r="621" spans="1:14" ht="22.5" customHeight="1" thickBot="1" x14ac:dyDescent="0.3">
      <c r="A621" s="509" t="s">
        <v>465</v>
      </c>
      <c r="B621" s="510"/>
      <c r="C621" s="510"/>
      <c r="D621" s="510"/>
      <c r="E621" s="510"/>
      <c r="F621" s="511"/>
    </row>
    <row r="622" spans="1:14" ht="18.75" thickBot="1" x14ac:dyDescent="0.3">
      <c r="A622" s="376" t="s">
        <v>5</v>
      </c>
      <c r="B622" s="377" t="s">
        <v>6</v>
      </c>
      <c r="C622" s="378" t="s">
        <v>7</v>
      </c>
      <c r="D622" s="379" t="s">
        <v>8</v>
      </c>
      <c r="E622" s="12" t="s">
        <v>9</v>
      </c>
      <c r="F622" s="380" t="s">
        <v>10</v>
      </c>
      <c r="G622" s="14" t="s">
        <v>11</v>
      </c>
      <c r="H622" s="112" t="s">
        <v>12</v>
      </c>
      <c r="I622" s="16" t="s">
        <v>13</v>
      </c>
      <c r="J622" s="113" t="s">
        <v>14</v>
      </c>
    </row>
    <row r="623" spans="1:14" x14ac:dyDescent="0.25">
      <c r="A623" s="381"/>
      <c r="B623" s="382"/>
      <c r="C623" s="383"/>
      <c r="D623" s="384"/>
      <c r="E623" s="385"/>
      <c r="F623" s="384"/>
      <c r="G623" s="29"/>
      <c r="I623" s="31"/>
    </row>
    <row r="624" spans="1:14" ht="90" x14ac:dyDescent="0.25">
      <c r="A624" s="386">
        <v>1</v>
      </c>
      <c r="B624" s="387" t="s">
        <v>466</v>
      </c>
      <c r="C624" s="388">
        <v>50</v>
      </c>
      <c r="D624" s="389" t="s">
        <v>21</v>
      </c>
      <c r="E624" s="332">
        <v>7.63</v>
      </c>
      <c r="F624" s="390">
        <f>E624*C624</f>
        <v>381.5</v>
      </c>
      <c r="G624" s="29">
        <v>145</v>
      </c>
      <c r="H624" s="3">
        <f>G624*E624</f>
        <v>1106.3499999999999</v>
      </c>
      <c r="I624" s="31">
        <v>1</v>
      </c>
      <c r="J624" s="3">
        <f>I624*H624</f>
        <v>1106.3499999999999</v>
      </c>
      <c r="N624" s="5" t="s">
        <v>467</v>
      </c>
    </row>
    <row r="625" spans="1:14" x14ac:dyDescent="0.25">
      <c r="A625" s="386"/>
      <c r="B625" s="387"/>
      <c r="C625" s="388"/>
      <c r="D625" s="391"/>
      <c r="E625" s="239"/>
      <c r="F625" s="392"/>
      <c r="G625" s="29"/>
      <c r="I625" s="31"/>
    </row>
    <row r="626" spans="1:14" ht="36" x14ac:dyDescent="0.25">
      <c r="A626" s="386">
        <v>2</v>
      </c>
      <c r="B626" s="387" t="s">
        <v>468</v>
      </c>
      <c r="C626" s="388">
        <v>50</v>
      </c>
      <c r="D626" s="391" t="s">
        <v>21</v>
      </c>
      <c r="E626" s="239">
        <v>2.98</v>
      </c>
      <c r="F626" s="390">
        <f>E626*C626</f>
        <v>149</v>
      </c>
      <c r="G626" s="29">
        <v>145</v>
      </c>
      <c r="H626" s="3">
        <f>G626*E626</f>
        <v>432.1</v>
      </c>
      <c r="I626" s="31">
        <v>1</v>
      </c>
      <c r="J626" s="3">
        <f>I626*H626</f>
        <v>432.1</v>
      </c>
      <c r="N626" s="5" t="s">
        <v>467</v>
      </c>
    </row>
    <row r="627" spans="1:14" x14ac:dyDescent="0.25">
      <c r="A627" s="386"/>
      <c r="B627" s="387"/>
      <c r="C627" s="388"/>
      <c r="D627" s="391"/>
      <c r="E627" s="239"/>
      <c r="F627" s="393"/>
      <c r="G627" s="29"/>
      <c r="I627" s="31"/>
    </row>
    <row r="628" spans="1:14" x14ac:dyDescent="0.25">
      <c r="A628" s="386">
        <v>3</v>
      </c>
      <c r="B628" s="387" t="s">
        <v>469</v>
      </c>
      <c r="C628" s="388">
        <v>50</v>
      </c>
      <c r="D628" s="391" t="s">
        <v>21</v>
      </c>
      <c r="E628" s="239">
        <v>2.98</v>
      </c>
      <c r="F628" s="390">
        <f>E628*C628</f>
        <v>149</v>
      </c>
      <c r="G628" s="29">
        <v>145</v>
      </c>
      <c r="H628" s="3">
        <f>G628*E628</f>
        <v>432.1</v>
      </c>
      <c r="I628" s="31">
        <v>1</v>
      </c>
      <c r="J628" s="3">
        <f>I628*H628</f>
        <v>432.1</v>
      </c>
      <c r="N628" s="5" t="s">
        <v>467</v>
      </c>
    </row>
    <row r="629" spans="1:14" x14ac:dyDescent="0.25">
      <c r="A629" s="386"/>
      <c r="B629" s="394"/>
      <c r="C629" s="395"/>
      <c r="D629" s="391"/>
      <c r="E629" s="239"/>
      <c r="F629" s="393"/>
      <c r="G629" s="29"/>
      <c r="I629" s="31"/>
    </row>
    <row r="630" spans="1:14" ht="72" x14ac:dyDescent="0.25">
      <c r="A630" s="386">
        <v>4</v>
      </c>
      <c r="B630" s="387" t="s">
        <v>470</v>
      </c>
      <c r="C630" s="396">
        <v>2</v>
      </c>
      <c r="D630" s="389" t="s">
        <v>79</v>
      </c>
      <c r="E630" s="332">
        <v>0.98</v>
      </c>
      <c r="F630" s="390">
        <f>E630*C630</f>
        <v>1.96</v>
      </c>
      <c r="G630" s="29">
        <v>2</v>
      </c>
      <c r="H630" s="3">
        <f>G630*E630</f>
        <v>1.96</v>
      </c>
      <c r="I630" s="31">
        <v>1</v>
      </c>
      <c r="J630" s="3">
        <f>I630*H630</f>
        <v>1.96</v>
      </c>
      <c r="N630" s="5" t="s">
        <v>467</v>
      </c>
    </row>
    <row r="631" spans="1:14" x14ac:dyDescent="0.25">
      <c r="A631" s="386"/>
      <c r="B631" s="387"/>
      <c r="C631" s="396"/>
      <c r="D631" s="391"/>
      <c r="E631" s="239"/>
      <c r="F631" s="393"/>
      <c r="G631" s="29"/>
      <c r="I631" s="31"/>
    </row>
    <row r="632" spans="1:14" ht="180" x14ac:dyDescent="0.25">
      <c r="A632" s="386">
        <v>5</v>
      </c>
      <c r="B632" s="387" t="s">
        <v>471</v>
      </c>
      <c r="C632" s="395"/>
      <c r="D632" s="391"/>
      <c r="E632" s="239"/>
      <c r="F632" s="392"/>
      <c r="G632" s="29"/>
      <c r="I632" s="31"/>
      <c r="N632" s="5" t="s">
        <v>467</v>
      </c>
    </row>
    <row r="633" spans="1:14" x14ac:dyDescent="0.25">
      <c r="A633" s="397"/>
      <c r="B633" s="387"/>
      <c r="C633" s="395"/>
      <c r="D633" s="398"/>
      <c r="E633" s="239"/>
      <c r="F633" s="392"/>
      <c r="G633" s="29"/>
      <c r="I633" s="31"/>
    </row>
    <row r="634" spans="1:14" x14ac:dyDescent="0.25">
      <c r="A634" s="386" t="s">
        <v>472</v>
      </c>
      <c r="B634" s="387" t="s">
        <v>473</v>
      </c>
      <c r="C634" s="395"/>
      <c r="D634" s="398"/>
      <c r="E634" s="239"/>
      <c r="F634" s="392"/>
      <c r="G634" s="29"/>
      <c r="I634" s="31"/>
      <c r="N634" s="5" t="s">
        <v>467</v>
      </c>
    </row>
    <row r="635" spans="1:14" x14ac:dyDescent="0.25">
      <c r="A635" s="399"/>
      <c r="B635" s="387"/>
      <c r="C635" s="395"/>
      <c r="D635" s="398"/>
      <c r="E635" s="239"/>
      <c r="F635" s="392"/>
      <c r="G635" s="29"/>
      <c r="I635" s="31"/>
    </row>
    <row r="636" spans="1:14" x14ac:dyDescent="0.25">
      <c r="A636" s="386">
        <v>1</v>
      </c>
      <c r="B636" s="387" t="s">
        <v>474</v>
      </c>
      <c r="C636" s="395">
        <v>10</v>
      </c>
      <c r="D636" s="391" t="s">
        <v>79</v>
      </c>
      <c r="E636" s="239">
        <v>0.98</v>
      </c>
      <c r="F636" s="390">
        <f>E636*C636</f>
        <v>9.8000000000000007</v>
      </c>
      <c r="G636" s="29"/>
      <c r="H636" s="3">
        <f>G636*E636</f>
        <v>0</v>
      </c>
      <c r="I636" s="31"/>
      <c r="J636" s="3">
        <f>I636*H636</f>
        <v>0</v>
      </c>
      <c r="N636" s="5" t="s">
        <v>467</v>
      </c>
    </row>
    <row r="637" spans="1:14" x14ac:dyDescent="0.25">
      <c r="A637" s="386">
        <v>2</v>
      </c>
      <c r="B637" s="387" t="s">
        <v>475</v>
      </c>
      <c r="C637" s="395">
        <v>10</v>
      </c>
      <c r="D637" s="391" t="s">
        <v>79</v>
      </c>
      <c r="E637" s="239">
        <v>1.95</v>
      </c>
      <c r="F637" s="390">
        <f>E637*C637</f>
        <v>19.5</v>
      </c>
      <c r="G637" s="29"/>
      <c r="H637" s="3">
        <f>G637*E637</f>
        <v>0</v>
      </c>
      <c r="I637" s="31"/>
      <c r="J637" s="3">
        <f>I637*H637</f>
        <v>0</v>
      </c>
      <c r="N637" s="5" t="s">
        <v>467</v>
      </c>
    </row>
    <row r="638" spans="1:14" x14ac:dyDescent="0.25">
      <c r="A638" s="386">
        <v>3</v>
      </c>
      <c r="B638" s="387" t="s">
        <v>476</v>
      </c>
      <c r="C638" s="395">
        <v>10</v>
      </c>
      <c r="D638" s="391" t="s">
        <v>79</v>
      </c>
      <c r="E638" s="239">
        <v>2.9249999999999998</v>
      </c>
      <c r="F638" s="390">
        <f>E638*C638</f>
        <v>29.25</v>
      </c>
      <c r="G638" s="29"/>
      <c r="H638" s="3">
        <f>G638*E638</f>
        <v>0</v>
      </c>
      <c r="I638" s="31"/>
      <c r="J638" s="3">
        <f>I638*H638</f>
        <v>0</v>
      </c>
      <c r="N638" s="5" t="s">
        <v>467</v>
      </c>
    </row>
    <row r="639" spans="1:14" x14ac:dyDescent="0.25">
      <c r="A639" s="386">
        <v>4</v>
      </c>
      <c r="B639" s="387" t="s">
        <v>477</v>
      </c>
      <c r="C639" s="395">
        <v>10</v>
      </c>
      <c r="D639" s="391" t="s">
        <v>79</v>
      </c>
      <c r="E639" s="239">
        <v>3.9</v>
      </c>
      <c r="F639" s="390">
        <f>E639*C639</f>
        <v>39</v>
      </c>
      <c r="G639" s="29"/>
      <c r="H639" s="3">
        <f>G639*E639</f>
        <v>0</v>
      </c>
      <c r="I639" s="31"/>
      <c r="J639" s="3">
        <f>I639*H639</f>
        <v>0</v>
      </c>
      <c r="N639" s="5" t="s">
        <v>467</v>
      </c>
    </row>
    <row r="640" spans="1:14" x14ac:dyDescent="0.25">
      <c r="A640" s="386">
        <v>5</v>
      </c>
      <c r="B640" s="387" t="s">
        <v>478</v>
      </c>
      <c r="C640" s="395">
        <v>10</v>
      </c>
      <c r="D640" s="391" t="s">
        <v>79</v>
      </c>
      <c r="E640" s="239">
        <v>4.875</v>
      </c>
      <c r="F640" s="390">
        <f>E640*C640</f>
        <v>48.75</v>
      </c>
      <c r="G640" s="29"/>
      <c r="H640" s="3">
        <f>G640*E640</f>
        <v>0</v>
      </c>
      <c r="I640" s="31"/>
      <c r="J640" s="3">
        <f>I640*H640</f>
        <v>0</v>
      </c>
      <c r="N640" s="5" t="s">
        <v>467</v>
      </c>
    </row>
    <row r="641" spans="1:14" x14ac:dyDescent="0.25">
      <c r="A641" s="386"/>
      <c r="B641" s="387"/>
      <c r="C641" s="395"/>
      <c r="D641" s="238"/>
      <c r="E641" s="239"/>
      <c r="F641" s="392"/>
      <c r="G641" s="29"/>
      <c r="I641" s="31"/>
    </row>
    <row r="642" spans="1:14" ht="36" x14ac:dyDescent="0.25">
      <c r="A642" s="386" t="s">
        <v>479</v>
      </c>
      <c r="B642" s="387" t="s">
        <v>480</v>
      </c>
      <c r="C642" s="395"/>
      <c r="D642" s="398"/>
      <c r="E642" s="239"/>
      <c r="F642" s="392"/>
      <c r="G642" s="29"/>
      <c r="I642" s="31"/>
      <c r="N642" s="5" t="s">
        <v>467</v>
      </c>
    </row>
    <row r="643" spans="1:14" x14ac:dyDescent="0.25">
      <c r="A643" s="386"/>
      <c r="B643" s="387"/>
      <c r="C643" s="395"/>
      <c r="D643" s="398"/>
      <c r="E643" s="239"/>
      <c r="F643" s="392"/>
      <c r="G643" s="29"/>
      <c r="I643" s="31"/>
    </row>
    <row r="644" spans="1:14" x14ac:dyDescent="0.25">
      <c r="A644" s="386">
        <v>1</v>
      </c>
      <c r="B644" s="387" t="s">
        <v>474</v>
      </c>
      <c r="C644" s="395">
        <v>10</v>
      </c>
      <c r="D644" s="391" t="s">
        <v>79</v>
      </c>
      <c r="E644" s="239">
        <v>9.75</v>
      </c>
      <c r="F644" s="390">
        <f>E644*C644</f>
        <v>97.5</v>
      </c>
      <c r="G644" s="29">
        <v>55</v>
      </c>
      <c r="H644" s="3">
        <f>G644*E644</f>
        <v>536.25</v>
      </c>
      <c r="I644" s="31">
        <v>1</v>
      </c>
      <c r="J644" s="3">
        <f>I644*H644</f>
        <v>536.25</v>
      </c>
      <c r="N644" s="5" t="s">
        <v>467</v>
      </c>
    </row>
    <row r="645" spans="1:14" x14ac:dyDescent="0.25">
      <c r="A645" s="386">
        <v>2</v>
      </c>
      <c r="B645" s="387" t="s">
        <v>475</v>
      </c>
      <c r="C645" s="395">
        <v>10</v>
      </c>
      <c r="D645" s="391" t="s">
        <v>79</v>
      </c>
      <c r="E645" s="239">
        <v>14.625</v>
      </c>
      <c r="F645" s="390">
        <f>E645*C645</f>
        <v>146.25</v>
      </c>
      <c r="G645" s="29">
        <v>45</v>
      </c>
      <c r="H645" s="3">
        <f>G645*E645</f>
        <v>658.125</v>
      </c>
      <c r="I645" s="31">
        <v>1</v>
      </c>
      <c r="J645" s="3">
        <f>I645*H645</f>
        <v>658.125</v>
      </c>
      <c r="N645" s="5" t="s">
        <v>467</v>
      </c>
    </row>
    <row r="646" spans="1:14" x14ac:dyDescent="0.25">
      <c r="A646" s="386">
        <v>3</v>
      </c>
      <c r="B646" s="387" t="s">
        <v>476</v>
      </c>
      <c r="C646" s="395">
        <v>10</v>
      </c>
      <c r="D646" s="391" t="s">
        <v>79</v>
      </c>
      <c r="E646" s="239">
        <v>15.6</v>
      </c>
      <c r="F646" s="390">
        <f>E646*C646</f>
        <v>156</v>
      </c>
      <c r="G646" s="29">
        <v>20</v>
      </c>
      <c r="H646" s="3">
        <f>G646*E646</f>
        <v>312</v>
      </c>
      <c r="I646" s="31">
        <v>1</v>
      </c>
      <c r="J646" s="3">
        <f>I646*H646</f>
        <v>312</v>
      </c>
      <c r="N646" s="5" t="s">
        <v>467</v>
      </c>
    </row>
    <row r="647" spans="1:14" x14ac:dyDescent="0.25">
      <c r="A647" s="386">
        <v>4</v>
      </c>
      <c r="B647" s="387" t="s">
        <v>477</v>
      </c>
      <c r="C647" s="395">
        <v>10</v>
      </c>
      <c r="D647" s="391" t="s">
        <v>79</v>
      </c>
      <c r="E647" s="239">
        <v>16.574999999999999</v>
      </c>
      <c r="F647" s="390">
        <f>E647*C647</f>
        <v>165.75</v>
      </c>
      <c r="G647" s="29">
        <v>7</v>
      </c>
      <c r="H647" s="3">
        <f>G647*E647</f>
        <v>116.02499999999999</v>
      </c>
      <c r="I647" s="31">
        <v>1</v>
      </c>
      <c r="J647" s="3">
        <f>I647*H647</f>
        <v>116.02499999999999</v>
      </c>
      <c r="N647" s="5" t="s">
        <v>467</v>
      </c>
    </row>
    <row r="648" spans="1:14" x14ac:dyDescent="0.25">
      <c r="A648" s="386">
        <v>5</v>
      </c>
      <c r="B648" s="387" t="s">
        <v>478</v>
      </c>
      <c r="C648" s="395">
        <v>10</v>
      </c>
      <c r="D648" s="391" t="s">
        <v>79</v>
      </c>
      <c r="E648" s="239">
        <v>19.5</v>
      </c>
      <c r="F648" s="390">
        <f>E648*C648</f>
        <v>195</v>
      </c>
      <c r="G648" s="29">
        <v>8</v>
      </c>
      <c r="H648" s="3">
        <f>G648*E648</f>
        <v>156</v>
      </c>
      <c r="I648" s="31">
        <v>1</v>
      </c>
      <c r="J648" s="3">
        <f>I648*H648</f>
        <v>156</v>
      </c>
      <c r="N648" s="5" t="s">
        <v>467</v>
      </c>
    </row>
    <row r="649" spans="1:14" x14ac:dyDescent="0.25">
      <c r="A649" s="386"/>
      <c r="B649" s="387"/>
      <c r="C649" s="395"/>
      <c r="D649" s="398"/>
      <c r="E649" s="239"/>
      <c r="F649" s="392" t="s">
        <v>481</v>
      </c>
      <c r="G649" s="29"/>
      <c r="I649" s="31"/>
    </row>
    <row r="650" spans="1:14" ht="126" x14ac:dyDescent="0.25">
      <c r="A650" s="386">
        <v>6</v>
      </c>
      <c r="B650" s="387" t="s">
        <v>482</v>
      </c>
      <c r="C650" s="388"/>
      <c r="D650" s="389" t="s">
        <v>21</v>
      </c>
      <c r="E650" s="332">
        <v>6.7</v>
      </c>
      <c r="F650" s="390">
        <f>E650*C650</f>
        <v>0</v>
      </c>
      <c r="G650" s="29"/>
      <c r="H650" s="3">
        <f>G650*E650</f>
        <v>0</v>
      </c>
      <c r="I650" s="31"/>
      <c r="J650" s="3">
        <f>I650*H650</f>
        <v>0</v>
      </c>
      <c r="N650" s="5" t="s">
        <v>467</v>
      </c>
    </row>
    <row r="651" spans="1:14" x14ac:dyDescent="0.25">
      <c r="A651" s="386"/>
      <c r="B651" s="387"/>
      <c r="C651" s="396"/>
      <c r="D651" s="337"/>
      <c r="E651" s="332"/>
      <c r="F651" s="390"/>
      <c r="G651" s="29"/>
      <c r="I651" s="31"/>
    </row>
    <row r="652" spans="1:14" ht="234" x14ac:dyDescent="0.25">
      <c r="A652" s="386">
        <v>7</v>
      </c>
      <c r="B652" s="387" t="s">
        <v>483</v>
      </c>
      <c r="C652" s="388">
        <v>50</v>
      </c>
      <c r="D652" s="389" t="s">
        <v>21</v>
      </c>
      <c r="E652" s="332">
        <v>11.75</v>
      </c>
      <c r="F652" s="390">
        <f>E652*C652</f>
        <v>587.5</v>
      </c>
      <c r="G652" s="29">
        <v>15</v>
      </c>
      <c r="H652" s="3">
        <f>G652*E652</f>
        <v>176.25</v>
      </c>
      <c r="I652" s="31">
        <v>1</v>
      </c>
      <c r="J652" s="3">
        <f>I652*H652</f>
        <v>176.25</v>
      </c>
      <c r="N652" s="5" t="s">
        <v>467</v>
      </c>
    </row>
    <row r="653" spans="1:14" x14ac:dyDescent="0.25">
      <c r="A653" s="386"/>
      <c r="B653" s="387"/>
      <c r="C653" s="396"/>
      <c r="D653" s="389"/>
      <c r="E653" s="400"/>
      <c r="F653" s="401"/>
      <c r="G653" s="29"/>
      <c r="I653" s="31"/>
    </row>
    <row r="654" spans="1:14" ht="18.75" x14ac:dyDescent="0.25">
      <c r="A654" s="397"/>
      <c r="B654" s="402" t="s">
        <v>484</v>
      </c>
      <c r="C654" s="396"/>
      <c r="D654" s="337"/>
      <c r="E654" s="400"/>
      <c r="F654" s="403"/>
      <c r="G654" s="29"/>
      <c r="I654" s="31"/>
    </row>
    <row r="655" spans="1:14" ht="18.75" x14ac:dyDescent="0.25">
      <c r="A655" s="397"/>
      <c r="B655" s="402"/>
      <c r="C655" s="396"/>
      <c r="D655" s="337"/>
      <c r="E655" s="400"/>
      <c r="F655" s="390"/>
      <c r="G655" s="29"/>
      <c r="I655" s="31"/>
    </row>
    <row r="656" spans="1:14" ht="126" x14ac:dyDescent="0.25">
      <c r="A656" s="397"/>
      <c r="B656" s="387" t="s">
        <v>485</v>
      </c>
      <c r="C656" s="388"/>
      <c r="D656" s="389" t="s">
        <v>21</v>
      </c>
      <c r="E656" s="332">
        <v>11.75</v>
      </c>
      <c r="F656" s="390">
        <f>E656*C656</f>
        <v>0</v>
      </c>
      <c r="G656" s="29"/>
      <c r="H656" s="3">
        <f>G656*E656</f>
        <v>0</v>
      </c>
      <c r="I656" s="31"/>
      <c r="J656" s="3">
        <f>I656*H656</f>
        <v>0</v>
      </c>
      <c r="N656" s="5" t="s">
        <v>467</v>
      </c>
    </row>
    <row r="657" spans="1:14" ht="18.75" thickBot="1" x14ac:dyDescent="0.3">
      <c r="A657" s="404"/>
      <c r="B657" s="405"/>
      <c r="C657" s="406"/>
      <c r="D657" s="407"/>
      <c r="E657" s="408"/>
      <c r="F657" s="409"/>
      <c r="G657" s="55"/>
      <c r="I657" s="57"/>
    </row>
    <row r="658" spans="1:14" ht="18.75" thickBot="1" x14ac:dyDescent="0.3">
      <c r="A658" s="410"/>
      <c r="B658" s="411"/>
      <c r="C658" s="412"/>
      <c r="D658" s="413"/>
      <c r="E658" s="60" t="s">
        <v>57</v>
      </c>
      <c r="F658" s="414">
        <f>SUM(F623:F657)</f>
        <v>2175.7600000000002</v>
      </c>
      <c r="G658" s="29"/>
      <c r="H658" s="415">
        <f>SUM(H623:H657)</f>
        <v>3927.16</v>
      </c>
      <c r="I658" s="31"/>
      <c r="J658" s="416">
        <f>SUM(J623:J657)</f>
        <v>3927.16</v>
      </c>
    </row>
    <row r="659" spans="1:14" ht="18.75" thickBot="1" x14ac:dyDescent="0.3">
      <c r="A659" s="410"/>
      <c r="B659" s="411"/>
      <c r="C659" s="412"/>
      <c r="D659" s="413"/>
      <c r="E659" s="417"/>
      <c r="F659" s="418"/>
      <c r="H659" s="2"/>
      <c r="J659" s="2"/>
    </row>
    <row r="660" spans="1:14" ht="22.5" customHeight="1" thickBot="1" x14ac:dyDescent="0.3">
      <c r="A660" s="541" t="s">
        <v>486</v>
      </c>
      <c r="B660" s="542"/>
      <c r="C660" s="542"/>
      <c r="D660" s="542"/>
      <c r="E660" s="542"/>
      <c r="F660" s="543"/>
      <c r="H660" s="2"/>
      <c r="J660" s="2"/>
    </row>
    <row r="661" spans="1:14" ht="18.75" thickBot="1" x14ac:dyDescent="0.3">
      <c r="A661" s="419" t="s">
        <v>5</v>
      </c>
      <c r="B661" s="420" t="s">
        <v>6</v>
      </c>
      <c r="C661" s="421" t="s">
        <v>7</v>
      </c>
      <c r="D661" s="422" t="s">
        <v>8</v>
      </c>
      <c r="E661" s="12" t="s">
        <v>9</v>
      </c>
      <c r="F661" s="380" t="s">
        <v>10</v>
      </c>
      <c r="G661" s="14" t="s">
        <v>11</v>
      </c>
      <c r="H661" s="112" t="s">
        <v>12</v>
      </c>
      <c r="I661" s="16" t="s">
        <v>13</v>
      </c>
      <c r="J661" s="113" t="s">
        <v>14</v>
      </c>
    </row>
    <row r="662" spans="1:14" ht="18.75" thickBot="1" x14ac:dyDescent="0.3">
      <c r="A662" s="419"/>
      <c r="B662" s="423" t="s">
        <v>487</v>
      </c>
      <c r="C662" s="421"/>
      <c r="D662" s="420"/>
      <c r="E662" s="424"/>
      <c r="F662" s="425"/>
      <c r="G662" s="29"/>
      <c r="I662" s="31"/>
    </row>
    <row r="663" spans="1:14" x14ac:dyDescent="0.25">
      <c r="A663" s="426"/>
      <c r="B663" s="427"/>
      <c r="C663" s="428"/>
      <c r="D663" s="427"/>
      <c r="E663" s="429"/>
      <c r="F663" s="430"/>
      <c r="G663" s="29"/>
      <c r="I663" s="31"/>
    </row>
    <row r="664" spans="1:14" ht="36" x14ac:dyDescent="0.25">
      <c r="A664" s="431">
        <v>1</v>
      </c>
      <c r="B664" s="432" t="s">
        <v>488</v>
      </c>
      <c r="C664" s="336">
        <v>10</v>
      </c>
      <c r="D664" s="337" t="s">
        <v>21</v>
      </c>
      <c r="E664" s="332">
        <v>24</v>
      </c>
      <c r="F664" s="433">
        <f>E664*C664</f>
        <v>240</v>
      </c>
      <c r="G664" s="29">
        <v>119</v>
      </c>
      <c r="H664" s="3">
        <f>G664*E664</f>
        <v>2856</v>
      </c>
      <c r="I664" s="31">
        <v>1</v>
      </c>
      <c r="J664" s="3">
        <f>I664*H664</f>
        <v>2856</v>
      </c>
      <c r="N664" s="5" t="s">
        <v>489</v>
      </c>
    </row>
    <row r="665" spans="1:14" x14ac:dyDescent="0.25">
      <c r="A665" s="431"/>
      <c r="B665" s="432"/>
      <c r="C665" s="434"/>
      <c r="D665" s="337"/>
      <c r="E665" s="332"/>
      <c r="F665" s="433"/>
      <c r="G665" s="29"/>
      <c r="I665" s="31"/>
    </row>
    <row r="666" spans="1:14" ht="90" x14ac:dyDescent="0.25">
      <c r="A666" s="435" t="s">
        <v>490</v>
      </c>
      <c r="B666" s="432" t="s">
        <v>491</v>
      </c>
      <c r="C666" s="434"/>
      <c r="D666" s="337" t="s">
        <v>79</v>
      </c>
      <c r="E666" s="332">
        <v>260</v>
      </c>
      <c r="F666" s="433">
        <f>E666*C666</f>
        <v>0</v>
      </c>
      <c r="G666" s="29"/>
      <c r="H666" s="3">
        <f>G666*E666</f>
        <v>0</v>
      </c>
      <c r="I666" s="31"/>
      <c r="J666" s="3">
        <f>I666*H666</f>
        <v>0</v>
      </c>
      <c r="N666" s="5" t="s">
        <v>489</v>
      </c>
    </row>
    <row r="667" spans="1:14" x14ac:dyDescent="0.25">
      <c r="A667" s="435"/>
      <c r="B667" s="432"/>
      <c r="C667" s="434"/>
      <c r="D667" s="337"/>
      <c r="E667" s="332"/>
      <c r="F667" s="433"/>
      <c r="G667" s="29"/>
      <c r="I667" s="31"/>
    </row>
    <row r="668" spans="1:14" ht="90" x14ac:dyDescent="0.25">
      <c r="A668" s="435" t="s">
        <v>22</v>
      </c>
      <c r="B668" s="432" t="s">
        <v>492</v>
      </c>
      <c r="C668" s="434"/>
      <c r="D668" s="337" t="s">
        <v>21</v>
      </c>
      <c r="E668" s="332">
        <v>165</v>
      </c>
      <c r="F668" s="433">
        <f>E668*C668</f>
        <v>0</v>
      </c>
      <c r="G668" s="29"/>
      <c r="H668" s="3">
        <f>G668*E668</f>
        <v>0</v>
      </c>
      <c r="I668" s="31"/>
      <c r="J668" s="3">
        <f>I668*H668</f>
        <v>0</v>
      </c>
      <c r="N668" s="5" t="s">
        <v>489</v>
      </c>
    </row>
    <row r="669" spans="1:14" x14ac:dyDescent="0.25">
      <c r="A669" s="431"/>
      <c r="B669" s="436"/>
      <c r="C669" s="434"/>
      <c r="D669" s="337"/>
      <c r="E669" s="332"/>
      <c r="F669" s="433"/>
      <c r="G669" s="29"/>
      <c r="I669" s="31"/>
    </row>
    <row r="670" spans="1:14" x14ac:dyDescent="0.25">
      <c r="A670" s="431">
        <v>3</v>
      </c>
      <c r="B670" s="436" t="s">
        <v>493</v>
      </c>
      <c r="C670" s="336">
        <v>6</v>
      </c>
      <c r="D670" s="337" t="s">
        <v>21</v>
      </c>
      <c r="E670" s="332">
        <v>28</v>
      </c>
      <c r="F670" s="433">
        <f>E670*C670</f>
        <v>168</v>
      </c>
      <c r="G670" s="29">
        <v>5</v>
      </c>
      <c r="H670" s="3">
        <f>G670*E670</f>
        <v>140</v>
      </c>
      <c r="I670" s="31">
        <v>1</v>
      </c>
      <c r="J670" s="3">
        <f>I670*H670</f>
        <v>140</v>
      </c>
      <c r="N670" s="5" t="s">
        <v>489</v>
      </c>
    </row>
    <row r="671" spans="1:14" x14ac:dyDescent="0.25">
      <c r="A671" s="431"/>
      <c r="B671" s="432"/>
      <c r="C671" s="434"/>
      <c r="D671" s="337"/>
      <c r="E671" s="332"/>
      <c r="F671" s="433"/>
      <c r="G671" s="29"/>
      <c r="I671" s="31"/>
    </row>
    <row r="672" spans="1:14" x14ac:dyDescent="0.25">
      <c r="A672" s="431">
        <v>4</v>
      </c>
      <c r="B672" s="432" t="s">
        <v>494</v>
      </c>
      <c r="C672" s="434">
        <v>4</v>
      </c>
      <c r="D672" s="337" t="s">
        <v>79</v>
      </c>
      <c r="E672" s="332">
        <v>45</v>
      </c>
      <c r="F672" s="433">
        <f>E672*C672</f>
        <v>180</v>
      </c>
      <c r="G672" s="29"/>
      <c r="H672" s="3">
        <f>G672*E672</f>
        <v>0</v>
      </c>
      <c r="I672" s="31"/>
      <c r="J672" s="3">
        <f>I672*H672</f>
        <v>0</v>
      </c>
      <c r="N672" s="5" t="s">
        <v>489</v>
      </c>
    </row>
    <row r="673" spans="1:14" x14ac:dyDescent="0.25">
      <c r="A673" s="431"/>
      <c r="B673" s="436"/>
      <c r="C673" s="434"/>
      <c r="D673" s="337"/>
      <c r="E673" s="332"/>
      <c r="F673" s="433"/>
      <c r="G673" s="29"/>
      <c r="I673" s="31"/>
    </row>
    <row r="674" spans="1:14" ht="36" x14ac:dyDescent="0.25">
      <c r="A674" s="431">
        <v>5</v>
      </c>
      <c r="B674" s="432" t="s">
        <v>495</v>
      </c>
      <c r="C674" s="434"/>
      <c r="D674" s="337" t="s">
        <v>79</v>
      </c>
      <c r="E674" s="332">
        <v>85</v>
      </c>
      <c r="F674" s="433">
        <f>E674*C674</f>
        <v>0</v>
      </c>
      <c r="G674" s="29"/>
      <c r="H674" s="3">
        <f>G674*E674</f>
        <v>0</v>
      </c>
      <c r="I674" s="31"/>
      <c r="J674" s="3">
        <f>I674*H674</f>
        <v>0</v>
      </c>
      <c r="N674" s="5" t="s">
        <v>489</v>
      </c>
    </row>
    <row r="675" spans="1:14" x14ac:dyDescent="0.25">
      <c r="A675" s="431"/>
      <c r="B675" s="432"/>
      <c r="C675" s="434"/>
      <c r="D675" s="337"/>
      <c r="E675" s="332"/>
      <c r="F675" s="433"/>
      <c r="G675" s="29"/>
      <c r="I675" s="31"/>
    </row>
    <row r="676" spans="1:14" ht="36" x14ac:dyDescent="0.25">
      <c r="A676" s="431">
        <v>6</v>
      </c>
      <c r="B676" s="432" t="s">
        <v>496</v>
      </c>
      <c r="C676" s="336"/>
      <c r="D676" s="343" t="s">
        <v>21</v>
      </c>
      <c r="E676" s="332">
        <v>4</v>
      </c>
      <c r="F676" s="433">
        <f>E676*C676</f>
        <v>0</v>
      </c>
      <c r="G676" s="29"/>
      <c r="H676" s="3">
        <f>G676*E676</f>
        <v>0</v>
      </c>
      <c r="I676" s="31"/>
      <c r="J676" s="3">
        <f>I676*H676</f>
        <v>0</v>
      </c>
      <c r="N676" s="5" t="s">
        <v>489</v>
      </c>
    </row>
    <row r="677" spans="1:14" ht="18.75" thickBot="1" x14ac:dyDescent="0.3">
      <c r="A677" s="431"/>
      <c r="B677" s="432"/>
      <c r="C677" s="434"/>
      <c r="D677" s="337"/>
      <c r="E677" s="332"/>
      <c r="F677" s="433"/>
      <c r="G677" s="29"/>
      <c r="I677" s="31"/>
    </row>
    <row r="678" spans="1:14" ht="18.75" thickBot="1" x14ac:dyDescent="0.3">
      <c r="A678" s="431"/>
      <c r="B678" s="437" t="s">
        <v>497</v>
      </c>
      <c r="C678" s="434"/>
      <c r="D678" s="337"/>
      <c r="E678" s="332"/>
      <c r="F678" s="433"/>
      <c r="G678" s="29"/>
      <c r="I678" s="31"/>
    </row>
    <row r="679" spans="1:14" x14ac:dyDescent="0.25">
      <c r="A679" s="431"/>
      <c r="B679" s="438"/>
      <c r="C679" s="434"/>
      <c r="D679" s="337"/>
      <c r="E679" s="332"/>
      <c r="F679" s="433"/>
      <c r="G679" s="29"/>
      <c r="I679" s="31"/>
    </row>
    <row r="680" spans="1:14" ht="72" x14ac:dyDescent="0.25">
      <c r="A680" s="431">
        <v>7</v>
      </c>
      <c r="B680" s="432" t="s">
        <v>498</v>
      </c>
      <c r="C680" s="336"/>
      <c r="D680" s="337" t="s">
        <v>21</v>
      </c>
      <c r="E680" s="332">
        <v>18</v>
      </c>
      <c r="F680" s="433">
        <f>E680*C680</f>
        <v>0</v>
      </c>
      <c r="G680" s="29"/>
      <c r="H680" s="3">
        <f>G680*E680</f>
        <v>0</v>
      </c>
      <c r="I680" s="31"/>
      <c r="J680" s="3">
        <f>I680*H680</f>
        <v>0</v>
      </c>
      <c r="N680" s="5" t="s">
        <v>499</v>
      </c>
    </row>
    <row r="681" spans="1:14" ht="18.75" thickBot="1" x14ac:dyDescent="0.3">
      <c r="A681" s="431"/>
      <c r="B681" s="432"/>
      <c r="C681" s="434"/>
      <c r="D681" s="337"/>
      <c r="E681" s="332"/>
      <c r="F681" s="433"/>
      <c r="G681" s="29"/>
      <c r="I681" s="31"/>
    </row>
    <row r="682" spans="1:14" ht="18.75" thickBot="1" x14ac:dyDescent="0.3">
      <c r="A682" s="431"/>
      <c r="B682" s="437" t="s">
        <v>500</v>
      </c>
      <c r="C682" s="434"/>
      <c r="D682" s="337"/>
      <c r="E682" s="332"/>
      <c r="F682" s="433"/>
      <c r="G682" s="29"/>
      <c r="I682" s="31"/>
    </row>
    <row r="683" spans="1:14" x14ac:dyDescent="0.25">
      <c r="A683" s="431"/>
      <c r="B683" s="438"/>
      <c r="C683" s="434"/>
      <c r="D683" s="337"/>
      <c r="E683" s="332"/>
      <c r="F683" s="433"/>
      <c r="G683" s="29"/>
      <c r="I683" s="31"/>
    </row>
    <row r="684" spans="1:14" ht="36" x14ac:dyDescent="0.25">
      <c r="A684" s="431">
        <v>8</v>
      </c>
      <c r="B684" s="432" t="s">
        <v>501</v>
      </c>
      <c r="C684" s="336">
        <v>20</v>
      </c>
      <c r="D684" s="337" t="s">
        <v>21</v>
      </c>
      <c r="E684" s="339">
        <v>28</v>
      </c>
      <c r="F684" s="433">
        <f>E684*C684</f>
        <v>560</v>
      </c>
      <c r="G684" s="29">
        <v>8</v>
      </c>
      <c r="H684" s="3">
        <f>G684*E684</f>
        <v>224</v>
      </c>
      <c r="I684" s="31">
        <v>1</v>
      </c>
      <c r="J684" s="3">
        <f>I684*H684</f>
        <v>224</v>
      </c>
      <c r="N684" s="5" t="s">
        <v>502</v>
      </c>
    </row>
    <row r="685" spans="1:14" x14ac:dyDescent="0.25">
      <c r="A685" s="431"/>
      <c r="B685" s="436"/>
      <c r="C685" s="434"/>
      <c r="D685" s="337"/>
      <c r="E685" s="332"/>
      <c r="F685" s="433"/>
      <c r="G685" s="29"/>
      <c r="I685" s="31"/>
    </row>
    <row r="686" spans="1:14" ht="36" x14ac:dyDescent="0.25">
      <c r="A686" s="431">
        <v>9</v>
      </c>
      <c r="B686" s="432" t="s">
        <v>503</v>
      </c>
      <c r="C686" s="336">
        <v>50</v>
      </c>
      <c r="D686" s="337" t="s">
        <v>21</v>
      </c>
      <c r="E686" s="332">
        <v>4.5</v>
      </c>
      <c r="F686" s="433">
        <f>E686*C686</f>
        <v>225</v>
      </c>
      <c r="G686" s="29">
        <v>145</v>
      </c>
      <c r="H686" s="3">
        <f>G686*E686</f>
        <v>652.5</v>
      </c>
      <c r="I686" s="31">
        <v>1</v>
      </c>
      <c r="J686" s="3">
        <f>I686*H686</f>
        <v>652.5</v>
      </c>
      <c r="N686" s="5" t="s">
        <v>502</v>
      </c>
    </row>
    <row r="687" spans="1:14" x14ac:dyDescent="0.25">
      <c r="A687" s="431"/>
      <c r="B687" s="432"/>
      <c r="C687" s="434"/>
      <c r="D687" s="337"/>
      <c r="E687" s="400"/>
      <c r="F687" s="433"/>
      <c r="G687" s="29"/>
      <c r="I687" s="31"/>
    </row>
    <row r="688" spans="1:14" ht="36" x14ac:dyDescent="0.25">
      <c r="A688" s="439" t="s">
        <v>504</v>
      </c>
      <c r="B688" s="432" t="s">
        <v>505</v>
      </c>
      <c r="C688" s="336"/>
      <c r="D688" s="337" t="s">
        <v>21</v>
      </c>
      <c r="E688" s="332">
        <v>4.5</v>
      </c>
      <c r="F688" s="433">
        <f>E688*C688</f>
        <v>0</v>
      </c>
      <c r="G688" s="29"/>
      <c r="H688" s="3">
        <f>G688*E688</f>
        <v>0</v>
      </c>
      <c r="I688" s="31"/>
      <c r="J688" s="3">
        <f>I688*H688</f>
        <v>0</v>
      </c>
      <c r="N688" s="5" t="s">
        <v>502</v>
      </c>
    </row>
    <row r="689" spans="1:14" x14ac:dyDescent="0.25">
      <c r="A689" s="431"/>
      <c r="B689" s="432"/>
      <c r="C689" s="336"/>
      <c r="D689" s="337"/>
      <c r="E689" s="332"/>
      <c r="F689" s="433"/>
      <c r="G689" s="29"/>
      <c r="I689" s="31"/>
    </row>
    <row r="690" spans="1:14" ht="36" x14ac:dyDescent="0.25">
      <c r="A690" s="431" t="s">
        <v>22</v>
      </c>
      <c r="B690" s="432" t="s">
        <v>506</v>
      </c>
      <c r="C690" s="336"/>
      <c r="D690" s="337" t="s">
        <v>47</v>
      </c>
      <c r="E690" s="332">
        <v>3</v>
      </c>
      <c r="F690" s="433">
        <f>E690*C690</f>
        <v>0</v>
      </c>
      <c r="G690" s="29">
        <v>1120</v>
      </c>
      <c r="H690" s="3">
        <f>G690*E690</f>
        <v>3360</v>
      </c>
      <c r="I690" s="31">
        <v>1</v>
      </c>
      <c r="J690" s="3">
        <f>I690*H690</f>
        <v>3360</v>
      </c>
      <c r="N690" s="5" t="s">
        <v>502</v>
      </c>
    </row>
    <row r="691" spans="1:14" x14ac:dyDescent="0.25">
      <c r="A691" s="431"/>
      <c r="B691" s="432"/>
      <c r="C691" s="336"/>
      <c r="D691" s="337"/>
      <c r="E691" s="332"/>
      <c r="F691" s="433"/>
      <c r="G691" s="29"/>
      <c r="I691" s="31"/>
    </row>
    <row r="692" spans="1:14" ht="54" x14ac:dyDescent="0.25">
      <c r="A692" s="439" t="s">
        <v>507</v>
      </c>
      <c r="B692" s="432" t="s">
        <v>508</v>
      </c>
      <c r="C692" s="336">
        <v>8</v>
      </c>
      <c r="D692" s="337" t="s">
        <v>21</v>
      </c>
      <c r="E692" s="332">
        <v>12</v>
      </c>
      <c r="F692" s="433">
        <f>E692*C692</f>
        <v>96</v>
      </c>
      <c r="G692" s="29">
        <v>10</v>
      </c>
      <c r="H692" s="3">
        <f>G692*E692</f>
        <v>120</v>
      </c>
      <c r="I692" s="31">
        <v>1</v>
      </c>
      <c r="J692" s="3">
        <f>I692*H692</f>
        <v>120</v>
      </c>
      <c r="N692" s="5" t="s">
        <v>502</v>
      </c>
    </row>
    <row r="693" spans="1:14" x14ac:dyDescent="0.25">
      <c r="A693" s="439"/>
      <c r="B693" s="432"/>
      <c r="C693" s="434"/>
      <c r="D693" s="337"/>
      <c r="E693" s="332"/>
      <c r="F693" s="433"/>
      <c r="G693" s="29"/>
      <c r="I693" s="31"/>
    </row>
    <row r="694" spans="1:14" ht="36" x14ac:dyDescent="0.25">
      <c r="A694" s="431" t="s">
        <v>22</v>
      </c>
      <c r="B694" s="432" t="s">
        <v>509</v>
      </c>
      <c r="C694" s="434"/>
      <c r="D694" s="337" t="s">
        <v>21</v>
      </c>
      <c r="E694" s="332">
        <v>12</v>
      </c>
      <c r="F694" s="433">
        <f>E694*C694</f>
        <v>0</v>
      </c>
      <c r="G694" s="29"/>
      <c r="H694" s="3">
        <f>G694*E694</f>
        <v>0</v>
      </c>
      <c r="I694" s="31"/>
      <c r="J694" s="3">
        <f>I694*H694</f>
        <v>0</v>
      </c>
      <c r="N694" s="5" t="s">
        <v>502</v>
      </c>
    </row>
    <row r="695" spans="1:14" x14ac:dyDescent="0.25">
      <c r="A695" s="431"/>
      <c r="B695" s="432"/>
      <c r="C695" s="434"/>
      <c r="D695" s="337"/>
      <c r="E695" s="332"/>
      <c r="F695" s="433"/>
      <c r="G695" s="29"/>
      <c r="I695" s="31"/>
    </row>
    <row r="696" spans="1:14" ht="36" x14ac:dyDescent="0.25">
      <c r="A696" s="431" t="s">
        <v>24</v>
      </c>
      <c r="B696" s="432" t="s">
        <v>510</v>
      </c>
      <c r="C696" s="336"/>
      <c r="D696" s="337" t="s">
        <v>47</v>
      </c>
      <c r="E696" s="332">
        <v>3</v>
      </c>
      <c r="F696" s="433">
        <f>E696*C696</f>
        <v>0</v>
      </c>
      <c r="G696" s="29">
        <v>860</v>
      </c>
      <c r="H696" s="3">
        <f>G696*E696</f>
        <v>2580</v>
      </c>
      <c r="I696" s="31">
        <v>1</v>
      </c>
      <c r="J696" s="3">
        <f>I696*H696</f>
        <v>2580</v>
      </c>
      <c r="N696" s="5" t="s">
        <v>502</v>
      </c>
    </row>
    <row r="697" spans="1:14" x14ac:dyDescent="0.25">
      <c r="A697" s="431"/>
      <c r="B697" s="432"/>
      <c r="C697" s="434"/>
      <c r="D697" s="337"/>
      <c r="E697" s="332"/>
      <c r="F697" s="433"/>
      <c r="G697" s="29"/>
      <c r="I697" s="31"/>
    </row>
    <row r="698" spans="1:14" ht="54" x14ac:dyDescent="0.25">
      <c r="A698" s="439" t="s">
        <v>511</v>
      </c>
      <c r="B698" s="432" t="s">
        <v>512</v>
      </c>
      <c r="C698" s="434"/>
      <c r="D698" s="337" t="s">
        <v>21</v>
      </c>
      <c r="E698" s="339">
        <v>10</v>
      </c>
      <c r="F698" s="433">
        <f>E698*C698</f>
        <v>0</v>
      </c>
      <c r="G698" s="29"/>
      <c r="H698" s="3">
        <f>G698*E698</f>
        <v>0</v>
      </c>
      <c r="I698" s="31"/>
      <c r="J698" s="3">
        <f>I698*H698</f>
        <v>0</v>
      </c>
      <c r="N698" s="5" t="s">
        <v>502</v>
      </c>
    </row>
    <row r="699" spans="1:14" x14ac:dyDescent="0.25">
      <c r="A699" s="439"/>
      <c r="B699" s="432"/>
      <c r="C699" s="434"/>
      <c r="D699" s="337"/>
      <c r="E699" s="332"/>
      <c r="F699" s="433"/>
      <c r="G699" s="29"/>
      <c r="I699" s="31"/>
    </row>
    <row r="700" spans="1:14" ht="36" x14ac:dyDescent="0.25">
      <c r="A700" s="431" t="s">
        <v>22</v>
      </c>
      <c r="B700" s="432" t="s">
        <v>513</v>
      </c>
      <c r="C700" s="336">
        <v>100</v>
      </c>
      <c r="D700" s="337" t="s">
        <v>47</v>
      </c>
      <c r="E700" s="332">
        <v>3</v>
      </c>
      <c r="F700" s="433">
        <f>E700*C700</f>
        <v>300</v>
      </c>
      <c r="G700" s="29">
        <v>230</v>
      </c>
      <c r="H700" s="3">
        <f>G700*E700</f>
        <v>690</v>
      </c>
      <c r="I700" s="31">
        <v>1</v>
      </c>
      <c r="J700" s="3">
        <f>I700*H700</f>
        <v>690</v>
      </c>
      <c r="N700" s="5" t="s">
        <v>502</v>
      </c>
    </row>
    <row r="701" spans="1:14" ht="18.75" thickBot="1" x14ac:dyDescent="0.3">
      <c r="A701" s="431"/>
      <c r="B701" s="436"/>
      <c r="C701" s="48"/>
      <c r="D701" s="337"/>
      <c r="E701" s="332"/>
      <c r="F701" s="433"/>
      <c r="G701" s="29"/>
      <c r="I701" s="31"/>
    </row>
    <row r="702" spans="1:14" ht="18.75" thickBot="1" x14ac:dyDescent="0.3">
      <c r="A702" s="431"/>
      <c r="B702" s="437" t="s">
        <v>514</v>
      </c>
      <c r="C702" s="48"/>
      <c r="D702" s="337"/>
      <c r="E702" s="332"/>
      <c r="F702" s="433"/>
      <c r="G702" s="29"/>
      <c r="I702" s="31"/>
    </row>
    <row r="703" spans="1:14" x14ac:dyDescent="0.25">
      <c r="A703" s="431"/>
      <c r="B703" s="438"/>
      <c r="C703" s="48"/>
      <c r="D703" s="337"/>
      <c r="E703" s="332"/>
      <c r="F703" s="433"/>
      <c r="G703" s="29"/>
      <c r="I703" s="31"/>
    </row>
    <row r="704" spans="1:14" ht="54" x14ac:dyDescent="0.25">
      <c r="A704" s="431">
        <v>13</v>
      </c>
      <c r="B704" s="432" t="s">
        <v>515</v>
      </c>
      <c r="C704" s="336"/>
      <c r="D704" s="337" t="s">
        <v>21</v>
      </c>
      <c r="E704" s="332">
        <v>3</v>
      </c>
      <c r="F704" s="433">
        <f>E704*C704</f>
        <v>0</v>
      </c>
      <c r="G704" s="29"/>
      <c r="H704" s="3">
        <f>G704*E704</f>
        <v>0</v>
      </c>
      <c r="I704" s="31"/>
      <c r="J704" s="3">
        <f>I704*H704</f>
        <v>0</v>
      </c>
      <c r="N704" s="5" t="s">
        <v>502</v>
      </c>
    </row>
    <row r="705" spans="1:14" x14ac:dyDescent="0.25">
      <c r="A705" s="431"/>
      <c r="B705" s="432"/>
      <c r="C705" s="434"/>
      <c r="D705" s="337"/>
      <c r="E705" s="400"/>
      <c r="F705" s="433"/>
      <c r="G705" s="29"/>
      <c r="I705" s="31"/>
    </row>
    <row r="706" spans="1:14" x14ac:dyDescent="0.25">
      <c r="A706" s="431">
        <v>14</v>
      </c>
      <c r="B706" s="436" t="s">
        <v>516</v>
      </c>
      <c r="C706" s="434"/>
      <c r="D706" s="337" t="s">
        <v>79</v>
      </c>
      <c r="E706" s="332">
        <v>125</v>
      </c>
      <c r="F706" s="433">
        <f>E706*C706</f>
        <v>0</v>
      </c>
      <c r="G706" s="29"/>
      <c r="H706" s="3">
        <f>G706*E706</f>
        <v>0</v>
      </c>
      <c r="I706" s="31"/>
      <c r="J706" s="3">
        <f>I706*H706</f>
        <v>0</v>
      </c>
      <c r="N706" s="5" t="s">
        <v>517</v>
      </c>
    </row>
    <row r="707" spans="1:14" x14ac:dyDescent="0.25">
      <c r="A707" s="431"/>
      <c r="B707" s="436"/>
      <c r="C707" s="434"/>
      <c r="D707" s="337"/>
      <c r="E707" s="400"/>
      <c r="F707" s="433"/>
      <c r="G707" s="29"/>
      <c r="I707" s="31"/>
    </row>
    <row r="708" spans="1:14" x14ac:dyDescent="0.25">
      <c r="A708" s="431">
        <v>15</v>
      </c>
      <c r="B708" s="436" t="s">
        <v>518</v>
      </c>
      <c r="C708" s="434"/>
      <c r="D708" s="337" t="s">
        <v>79</v>
      </c>
      <c r="E708" s="332">
        <v>10</v>
      </c>
      <c r="F708" s="433">
        <f>E708*C708</f>
        <v>0</v>
      </c>
      <c r="G708" s="29"/>
      <c r="H708" s="3">
        <f>G708*E708</f>
        <v>0</v>
      </c>
      <c r="I708" s="31"/>
      <c r="J708" s="3">
        <f>I708*H708</f>
        <v>0</v>
      </c>
      <c r="N708" s="5" t="s">
        <v>502</v>
      </c>
    </row>
    <row r="709" spans="1:14" x14ac:dyDescent="0.25">
      <c r="A709" s="431"/>
      <c r="B709" s="436"/>
      <c r="C709" s="434"/>
      <c r="D709" s="337"/>
      <c r="E709" s="332"/>
      <c r="F709" s="433"/>
      <c r="G709" s="29"/>
      <c r="I709" s="31"/>
    </row>
    <row r="710" spans="1:14" x14ac:dyDescent="0.25">
      <c r="A710" s="431">
        <v>16</v>
      </c>
      <c r="B710" s="436" t="s">
        <v>519</v>
      </c>
      <c r="C710" s="434">
        <v>3</v>
      </c>
      <c r="D710" s="337" t="s">
        <v>79</v>
      </c>
      <c r="E710" s="332">
        <v>90</v>
      </c>
      <c r="F710" s="433">
        <f>E710*C710</f>
        <v>270</v>
      </c>
      <c r="G710" s="29">
        <v>3</v>
      </c>
      <c r="H710" s="3">
        <f>G710*E710</f>
        <v>270</v>
      </c>
      <c r="I710" s="31">
        <v>1</v>
      </c>
      <c r="J710" s="3">
        <f>I710*H710</f>
        <v>270</v>
      </c>
      <c r="N710" s="5" t="s">
        <v>520</v>
      </c>
    </row>
    <row r="711" spans="1:14" x14ac:dyDescent="0.25">
      <c r="A711" s="431"/>
      <c r="B711" s="436"/>
      <c r="C711" s="434"/>
      <c r="D711" s="337"/>
      <c r="E711" s="332"/>
      <c r="F711" s="433"/>
      <c r="G711" s="29"/>
      <c r="I711" s="31"/>
    </row>
    <row r="712" spans="1:14" x14ac:dyDescent="0.25">
      <c r="A712" s="431">
        <v>17</v>
      </c>
      <c r="B712" s="436" t="s">
        <v>521</v>
      </c>
      <c r="C712" s="434">
        <v>3</v>
      </c>
      <c r="D712" s="337" t="s">
        <v>79</v>
      </c>
      <c r="E712" s="332">
        <v>90</v>
      </c>
      <c r="F712" s="433">
        <f>E712*C712</f>
        <v>270</v>
      </c>
      <c r="G712" s="29">
        <v>3</v>
      </c>
      <c r="H712" s="3">
        <f>G712*E712</f>
        <v>270</v>
      </c>
      <c r="I712" s="31">
        <v>1</v>
      </c>
      <c r="J712" s="3">
        <f>I712*H712</f>
        <v>270</v>
      </c>
      <c r="N712" s="5" t="s">
        <v>520</v>
      </c>
    </row>
    <row r="713" spans="1:14" x14ac:dyDescent="0.25">
      <c r="A713" s="431"/>
      <c r="B713" s="436"/>
      <c r="C713" s="434"/>
      <c r="D713" s="337"/>
      <c r="E713" s="332"/>
      <c r="F713" s="433"/>
      <c r="G713" s="29"/>
      <c r="I713" s="31"/>
    </row>
    <row r="714" spans="1:14" ht="36" x14ac:dyDescent="0.25">
      <c r="A714" s="431">
        <v>18</v>
      </c>
      <c r="B714" s="432" t="s">
        <v>522</v>
      </c>
      <c r="C714" s="434">
        <v>3</v>
      </c>
      <c r="D714" s="337" t="s">
        <v>79</v>
      </c>
      <c r="E714" s="332">
        <v>98</v>
      </c>
      <c r="F714" s="433">
        <f>E714*C714</f>
        <v>294</v>
      </c>
      <c r="G714" s="29">
        <v>3</v>
      </c>
      <c r="H714" s="3">
        <f>G714*E714</f>
        <v>294</v>
      </c>
      <c r="I714" s="31">
        <v>1</v>
      </c>
      <c r="J714" s="3">
        <f>I714*H714</f>
        <v>294</v>
      </c>
      <c r="N714" s="5" t="s">
        <v>520</v>
      </c>
    </row>
    <row r="715" spans="1:14" x14ac:dyDescent="0.25">
      <c r="A715" s="431"/>
      <c r="B715" s="432"/>
      <c r="C715" s="434"/>
      <c r="D715" s="337"/>
      <c r="E715" s="400"/>
      <c r="F715" s="433"/>
      <c r="G715" s="29"/>
      <c r="I715" s="31"/>
    </row>
    <row r="716" spans="1:14" ht="36" x14ac:dyDescent="0.25">
      <c r="A716" s="431">
        <v>19</v>
      </c>
      <c r="B716" s="432" t="s">
        <v>523</v>
      </c>
      <c r="C716" s="336">
        <v>3</v>
      </c>
      <c r="D716" s="337" t="s">
        <v>79</v>
      </c>
      <c r="E716" s="332">
        <v>10</v>
      </c>
      <c r="F716" s="433">
        <f>E716*C716</f>
        <v>30</v>
      </c>
      <c r="G716" s="29">
        <v>15</v>
      </c>
      <c r="H716" s="3">
        <f>G716*E716</f>
        <v>150</v>
      </c>
      <c r="I716" s="31">
        <v>1</v>
      </c>
      <c r="J716" s="3">
        <f>I716*H716</f>
        <v>150</v>
      </c>
      <c r="N716" s="5" t="s">
        <v>520</v>
      </c>
    </row>
    <row r="717" spans="1:14" x14ac:dyDescent="0.25">
      <c r="A717" s="431"/>
      <c r="B717" s="432"/>
      <c r="C717" s="434"/>
      <c r="D717" s="337"/>
      <c r="E717" s="400"/>
      <c r="F717" s="433"/>
      <c r="G717" s="29"/>
      <c r="I717" s="31"/>
    </row>
    <row r="718" spans="1:14" x14ac:dyDescent="0.25">
      <c r="A718" s="431">
        <v>20</v>
      </c>
      <c r="B718" s="436" t="s">
        <v>524</v>
      </c>
      <c r="C718" s="434">
        <v>15</v>
      </c>
      <c r="D718" s="337" t="s">
        <v>21</v>
      </c>
      <c r="E718" s="332">
        <v>7.5</v>
      </c>
      <c r="F718" s="433">
        <f>E718*C718</f>
        <v>112.5</v>
      </c>
      <c r="G718" s="29">
        <v>15</v>
      </c>
      <c r="H718" s="3">
        <f>G718*E718</f>
        <v>112.5</v>
      </c>
      <c r="I718" s="31">
        <v>1</v>
      </c>
      <c r="J718" s="3">
        <f>I718*H718</f>
        <v>112.5</v>
      </c>
      <c r="N718" s="5" t="s">
        <v>502</v>
      </c>
    </row>
    <row r="719" spans="1:14" ht="18.75" thickBot="1" x14ac:dyDescent="0.3">
      <c r="A719" s="440"/>
      <c r="B719" s="441"/>
      <c r="C719" s="442"/>
      <c r="D719" s="443"/>
      <c r="E719" s="444"/>
      <c r="F719" s="445"/>
      <c r="G719" s="55"/>
      <c r="I719" s="57"/>
    </row>
    <row r="720" spans="1:14" ht="18.75" thickBot="1" x14ac:dyDescent="0.3">
      <c r="A720" s="446"/>
      <c r="B720" s="446"/>
      <c r="C720" s="447"/>
      <c r="D720" s="446"/>
      <c r="E720" s="60" t="s">
        <v>57</v>
      </c>
      <c r="F720" s="448">
        <f>SUM(F662:F719)</f>
        <v>2745.5</v>
      </c>
      <c r="H720" s="449">
        <f>SUM(H662:H719)</f>
        <v>11719</v>
      </c>
      <c r="J720" s="449">
        <f>SUM(J662:J719)</f>
        <v>11719</v>
      </c>
    </row>
    <row r="721" spans="1:14" ht="18.75" thickBot="1" x14ac:dyDescent="0.3">
      <c r="A721" s="446"/>
      <c r="B721" s="446"/>
      <c r="C721" s="447"/>
      <c r="D721" s="446"/>
      <c r="E721" s="450"/>
      <c r="F721" s="450"/>
    </row>
    <row r="722" spans="1:14" ht="22.5" customHeight="1" thickBot="1" x14ac:dyDescent="0.3">
      <c r="A722" s="544" t="s">
        <v>525</v>
      </c>
      <c r="B722" s="545"/>
      <c r="C722" s="545"/>
      <c r="D722" s="545"/>
      <c r="E722" s="545"/>
      <c r="F722" s="546"/>
    </row>
    <row r="723" spans="1:14" ht="18.75" thickBot="1" x14ac:dyDescent="0.3">
      <c r="A723" s="451" t="s">
        <v>5</v>
      </c>
      <c r="B723" s="452" t="s">
        <v>6</v>
      </c>
      <c r="C723" s="451" t="s">
        <v>7</v>
      </c>
      <c r="D723" s="453" t="s">
        <v>8</v>
      </c>
      <c r="E723" s="10" t="s">
        <v>9</v>
      </c>
      <c r="F723" s="277" t="s">
        <v>10</v>
      </c>
      <c r="G723" s="14" t="s">
        <v>11</v>
      </c>
      <c r="H723" s="112" t="s">
        <v>12</v>
      </c>
      <c r="I723" s="16" t="s">
        <v>13</v>
      </c>
      <c r="J723" s="113" t="s">
        <v>14</v>
      </c>
    </row>
    <row r="724" spans="1:14" ht="36" x14ac:dyDescent="0.25">
      <c r="A724" s="454">
        <v>1</v>
      </c>
      <c r="B724" s="455" t="s">
        <v>526</v>
      </c>
      <c r="C724" s="456"/>
      <c r="D724" s="457" t="s">
        <v>79</v>
      </c>
      <c r="E724" s="458">
        <v>94.144999999999996</v>
      </c>
      <c r="F724" s="458">
        <f>E724*$C724</f>
        <v>0</v>
      </c>
      <c r="G724" s="29"/>
      <c r="H724" s="3">
        <f>G724*E724</f>
        <v>0</v>
      </c>
      <c r="I724" s="31"/>
      <c r="J724" s="3">
        <f>I724*H724</f>
        <v>0</v>
      </c>
      <c r="N724" s="5" t="s">
        <v>527</v>
      </c>
    </row>
    <row r="725" spans="1:14" x14ac:dyDescent="0.25">
      <c r="A725" s="459"/>
      <c r="B725" s="460"/>
      <c r="C725" s="461"/>
      <c r="D725" s="459"/>
      <c r="E725" s="462"/>
      <c r="F725" s="462"/>
      <c r="G725" s="29"/>
      <c r="I725" s="31"/>
    </row>
    <row r="726" spans="1:14" ht="198" x14ac:dyDescent="0.25">
      <c r="A726" s="459">
        <v>4</v>
      </c>
      <c r="B726" s="460" t="s">
        <v>528</v>
      </c>
      <c r="C726" s="463"/>
      <c r="D726" s="464" t="s">
        <v>79</v>
      </c>
      <c r="E726" s="465">
        <v>150</v>
      </c>
      <c r="F726" s="465">
        <f>C726*E726</f>
        <v>0</v>
      </c>
      <c r="G726" s="29"/>
      <c r="H726" s="3">
        <f>G726*E726</f>
        <v>0</v>
      </c>
      <c r="I726" s="31"/>
      <c r="J726" s="3">
        <f>I726*H726</f>
        <v>0</v>
      </c>
      <c r="N726" s="5" t="s">
        <v>163</v>
      </c>
    </row>
    <row r="727" spans="1:14" x14ac:dyDescent="0.25">
      <c r="A727" s="459"/>
      <c r="B727" s="460"/>
      <c r="C727" s="461"/>
      <c r="D727" s="459"/>
      <c r="E727" s="462"/>
      <c r="F727" s="462"/>
      <c r="G727" s="29"/>
      <c r="I727" s="31"/>
    </row>
    <row r="728" spans="1:14" ht="162" x14ac:dyDescent="0.25">
      <c r="A728" s="459">
        <v>5</v>
      </c>
      <c r="B728" s="466" t="s">
        <v>529</v>
      </c>
      <c r="C728" s="463"/>
      <c r="D728" s="464" t="s">
        <v>79</v>
      </c>
      <c r="E728" s="465">
        <v>111.82</v>
      </c>
      <c r="F728" s="465">
        <f>C728*E728</f>
        <v>0</v>
      </c>
      <c r="G728" s="29">
        <v>4</v>
      </c>
      <c r="H728" s="3">
        <f>G728*E728</f>
        <v>447.28</v>
      </c>
      <c r="I728" s="31">
        <v>1</v>
      </c>
      <c r="J728" s="3">
        <f>I728*H728</f>
        <v>447.28</v>
      </c>
      <c r="N728" s="5" t="s">
        <v>274</v>
      </c>
    </row>
    <row r="729" spans="1:14" x14ac:dyDescent="0.25">
      <c r="A729" s="459"/>
      <c r="B729" s="460"/>
      <c r="C729" s="461"/>
      <c r="D729" s="459"/>
      <c r="E729" s="462"/>
      <c r="F729" s="462"/>
      <c r="G729" s="29"/>
      <c r="I729" s="31"/>
    </row>
    <row r="730" spans="1:14" ht="72" x14ac:dyDescent="0.25">
      <c r="A730" s="459">
        <v>6</v>
      </c>
      <c r="B730" s="460" t="s">
        <v>530</v>
      </c>
      <c r="C730" s="463"/>
      <c r="D730" s="464" t="s">
        <v>531</v>
      </c>
      <c r="E730" s="465">
        <v>173.3</v>
      </c>
      <c r="F730" s="465">
        <f>C730*E730</f>
        <v>0</v>
      </c>
      <c r="G730" s="29"/>
      <c r="H730" s="3">
        <f>G730*E730</f>
        <v>0</v>
      </c>
      <c r="I730" s="31"/>
      <c r="J730" s="3">
        <f>I730*H730</f>
        <v>0</v>
      </c>
      <c r="N730" s="5" t="s">
        <v>489</v>
      </c>
    </row>
    <row r="731" spans="1:14" x14ac:dyDescent="0.25">
      <c r="A731" s="459"/>
      <c r="B731" s="460"/>
      <c r="C731" s="463"/>
      <c r="D731" s="464"/>
      <c r="E731" s="465"/>
      <c r="F731" s="465"/>
      <c r="G731" s="29"/>
      <c r="I731" s="31"/>
    </row>
    <row r="732" spans="1:14" ht="54" x14ac:dyDescent="0.25">
      <c r="A732" s="459"/>
      <c r="B732" s="460" t="s">
        <v>532</v>
      </c>
      <c r="C732" s="463"/>
      <c r="D732" s="464" t="s">
        <v>533</v>
      </c>
      <c r="E732" s="465"/>
      <c r="F732" s="465"/>
      <c r="G732" s="29"/>
      <c r="I732" s="31"/>
      <c r="N732" s="5" t="s">
        <v>534</v>
      </c>
    </row>
    <row r="733" spans="1:14" x14ac:dyDescent="0.25">
      <c r="A733" s="459"/>
      <c r="B733" s="460"/>
      <c r="C733" s="463"/>
      <c r="D733" s="464"/>
      <c r="E733" s="465"/>
      <c r="F733" s="465"/>
      <c r="G733" s="29"/>
      <c r="I733" s="31"/>
    </row>
    <row r="734" spans="1:14" ht="90" x14ac:dyDescent="0.25">
      <c r="A734" s="459">
        <v>7</v>
      </c>
      <c r="B734" s="466" t="s">
        <v>535</v>
      </c>
      <c r="C734" s="463"/>
      <c r="D734" s="464" t="s">
        <v>531</v>
      </c>
      <c r="E734" s="465">
        <v>41.24</v>
      </c>
      <c r="F734" s="465">
        <f>C734*E734</f>
        <v>0</v>
      </c>
      <c r="G734" s="29"/>
      <c r="H734" s="3">
        <f>G734*E734</f>
        <v>0</v>
      </c>
      <c r="I734" s="31"/>
      <c r="J734" s="3">
        <f>I734*H734</f>
        <v>0</v>
      </c>
      <c r="N734" s="5" t="s">
        <v>163</v>
      </c>
    </row>
    <row r="735" spans="1:14" x14ac:dyDescent="0.25">
      <c r="A735" s="459"/>
      <c r="B735" s="460"/>
      <c r="C735" s="461"/>
      <c r="D735" s="459"/>
      <c r="E735" s="462"/>
      <c r="F735" s="462"/>
      <c r="G735" s="29"/>
      <c r="I735" s="31"/>
    </row>
    <row r="736" spans="1:14" ht="36" x14ac:dyDescent="0.25">
      <c r="A736" s="459">
        <v>8</v>
      </c>
      <c r="B736" s="460" t="s">
        <v>536</v>
      </c>
      <c r="C736" s="463"/>
      <c r="D736" s="464" t="s">
        <v>533</v>
      </c>
      <c r="E736" s="465">
        <v>900</v>
      </c>
      <c r="F736" s="465">
        <f>C736*E736</f>
        <v>0</v>
      </c>
      <c r="G736" s="29"/>
      <c r="H736" s="3">
        <f>G736*E736</f>
        <v>0</v>
      </c>
      <c r="I736" s="31"/>
      <c r="J736" s="3">
        <f>I736*H736</f>
        <v>0</v>
      </c>
      <c r="N736" s="5" t="s">
        <v>163</v>
      </c>
    </row>
    <row r="737" spans="1:14" x14ac:dyDescent="0.25">
      <c r="A737" s="459"/>
      <c r="B737" s="460"/>
      <c r="C737" s="461"/>
      <c r="D737" s="459"/>
      <c r="E737" s="462"/>
      <c r="F737" s="462"/>
      <c r="G737" s="29"/>
      <c r="I737" s="31"/>
    </row>
    <row r="738" spans="1:14" x14ac:dyDescent="0.25">
      <c r="A738" s="459">
        <v>10</v>
      </c>
      <c r="B738" s="460" t="s">
        <v>537</v>
      </c>
      <c r="C738" s="463"/>
      <c r="D738" s="464" t="s">
        <v>538</v>
      </c>
      <c r="E738" s="465">
        <v>60.21</v>
      </c>
      <c r="F738" s="465">
        <f>C738*E738</f>
        <v>0</v>
      </c>
      <c r="G738" s="29">
        <v>125</v>
      </c>
      <c r="H738" s="3">
        <f>G738*E738</f>
        <v>7526.25</v>
      </c>
      <c r="I738" s="31">
        <v>1</v>
      </c>
      <c r="J738" s="3">
        <f>I738*H738</f>
        <v>7526.25</v>
      </c>
      <c r="N738" s="5" t="s">
        <v>502</v>
      </c>
    </row>
    <row r="739" spans="1:14" x14ac:dyDescent="0.25">
      <c r="A739" s="459"/>
      <c r="B739" s="460"/>
      <c r="C739" s="463"/>
      <c r="D739" s="464"/>
      <c r="E739" s="465"/>
      <c r="F739" s="465"/>
      <c r="G739" s="29"/>
      <c r="I739" s="31"/>
    </row>
    <row r="740" spans="1:14" ht="36" x14ac:dyDescent="0.25">
      <c r="A740" s="459">
        <v>11</v>
      </c>
      <c r="B740" s="460" t="s">
        <v>539</v>
      </c>
      <c r="C740" s="463"/>
      <c r="D740" s="464" t="s">
        <v>533</v>
      </c>
      <c r="E740" s="465">
        <v>1500</v>
      </c>
      <c r="F740" s="465">
        <f>C740*E740</f>
        <v>0</v>
      </c>
      <c r="G740" s="29"/>
      <c r="H740" s="3">
        <f>G740*E740</f>
        <v>0</v>
      </c>
      <c r="I740" s="31"/>
      <c r="J740" s="3">
        <f>I740*H740</f>
        <v>0</v>
      </c>
      <c r="N740" s="5" t="s">
        <v>502</v>
      </c>
    </row>
    <row r="741" spans="1:14" x14ac:dyDescent="0.25">
      <c r="A741" s="459"/>
      <c r="B741" s="460"/>
      <c r="C741" s="463"/>
      <c r="D741" s="464"/>
      <c r="E741" s="465"/>
      <c r="F741" s="465"/>
      <c r="G741" s="29"/>
      <c r="I741" s="31"/>
    </row>
    <row r="742" spans="1:14" ht="36" x14ac:dyDescent="0.25">
      <c r="A742" s="459">
        <v>12</v>
      </c>
      <c r="B742" s="460" t="s">
        <v>540</v>
      </c>
      <c r="C742" s="463"/>
      <c r="D742" s="464" t="s">
        <v>533</v>
      </c>
      <c r="E742" s="465">
        <v>1500</v>
      </c>
      <c r="F742" s="465">
        <f>C742*E742</f>
        <v>0</v>
      </c>
      <c r="G742" s="29"/>
      <c r="H742" s="3">
        <f>G742*E742</f>
        <v>0</v>
      </c>
      <c r="I742" s="31"/>
      <c r="J742" s="3">
        <f>I742*H742</f>
        <v>0</v>
      </c>
      <c r="N742" s="5" t="s">
        <v>502</v>
      </c>
    </row>
    <row r="743" spans="1:14" x14ac:dyDescent="0.25">
      <c r="A743" s="459"/>
      <c r="B743" s="460"/>
      <c r="C743" s="463"/>
      <c r="D743" s="464"/>
      <c r="E743" s="465"/>
      <c r="F743" s="465"/>
      <c r="G743" s="29"/>
      <c r="I743" s="31"/>
    </row>
    <row r="744" spans="1:14" ht="36" x14ac:dyDescent="0.25">
      <c r="A744" s="459">
        <v>13</v>
      </c>
      <c r="B744" s="460" t="s">
        <v>541</v>
      </c>
      <c r="C744" s="463"/>
      <c r="D744" s="464" t="s">
        <v>533</v>
      </c>
      <c r="E744" s="465">
        <v>5000</v>
      </c>
      <c r="F744" s="465"/>
      <c r="G744" s="29"/>
      <c r="I744" s="31"/>
      <c r="N744" s="5" t="s">
        <v>542</v>
      </c>
    </row>
    <row r="745" spans="1:14" x14ac:dyDescent="0.25">
      <c r="A745" s="459"/>
      <c r="B745" s="460"/>
      <c r="C745" s="463"/>
      <c r="D745" s="464"/>
      <c r="E745" s="465"/>
      <c r="F745" s="465"/>
      <c r="G745" s="29"/>
      <c r="I745" s="31"/>
    </row>
    <row r="746" spans="1:14" ht="72" x14ac:dyDescent="0.25">
      <c r="A746" s="459">
        <v>14</v>
      </c>
      <c r="B746" s="466" t="s">
        <v>543</v>
      </c>
      <c r="C746" s="463"/>
      <c r="D746" s="464" t="s">
        <v>79</v>
      </c>
      <c r="E746" s="465">
        <v>8.56</v>
      </c>
      <c r="F746" s="465">
        <f>C746*E746</f>
        <v>0</v>
      </c>
      <c r="G746" s="29"/>
      <c r="H746" s="3">
        <f>G746*E746</f>
        <v>0</v>
      </c>
      <c r="I746" s="31"/>
      <c r="J746" s="3">
        <f>I746*H746</f>
        <v>0</v>
      </c>
      <c r="N746" s="5" t="s">
        <v>542</v>
      </c>
    </row>
    <row r="747" spans="1:14" x14ac:dyDescent="0.25">
      <c r="A747" s="459"/>
      <c r="B747" s="460"/>
      <c r="C747" s="463"/>
      <c r="D747" s="464"/>
      <c r="E747" s="465"/>
      <c r="F747" s="465"/>
      <c r="G747" s="29"/>
      <c r="I747" s="31"/>
    </row>
    <row r="748" spans="1:14" ht="108" x14ac:dyDescent="0.25">
      <c r="A748" s="459">
        <v>15</v>
      </c>
      <c r="B748" s="467" t="s">
        <v>544</v>
      </c>
      <c r="C748" s="463"/>
      <c r="D748" s="464" t="s">
        <v>79</v>
      </c>
      <c r="E748" s="465">
        <v>12.54</v>
      </c>
      <c r="F748" s="465">
        <f>C748*E748</f>
        <v>0</v>
      </c>
      <c r="G748" s="29"/>
      <c r="H748" s="3">
        <f>G748*E748</f>
        <v>0</v>
      </c>
      <c r="I748" s="31"/>
      <c r="J748" s="3">
        <f>I748*H748</f>
        <v>0</v>
      </c>
      <c r="N748" s="5" t="s">
        <v>542</v>
      </c>
    </row>
    <row r="749" spans="1:14" x14ac:dyDescent="0.25">
      <c r="A749" s="459"/>
      <c r="B749" s="468"/>
      <c r="C749" s="463"/>
      <c r="D749" s="464"/>
      <c r="E749" s="465"/>
      <c r="F749" s="465"/>
      <c r="G749" s="29"/>
      <c r="I749" s="31"/>
    </row>
    <row r="750" spans="1:14" x14ac:dyDescent="0.25">
      <c r="A750" s="459">
        <v>16</v>
      </c>
      <c r="B750" s="468" t="s">
        <v>545</v>
      </c>
      <c r="C750" s="463">
        <v>1</v>
      </c>
      <c r="D750" s="464" t="s">
        <v>533</v>
      </c>
      <c r="E750" s="465">
        <v>750</v>
      </c>
      <c r="F750" s="465">
        <f>C750*E750</f>
        <v>750</v>
      </c>
      <c r="G750" s="29">
        <v>1</v>
      </c>
      <c r="H750" s="3">
        <v>700</v>
      </c>
      <c r="I750" s="31">
        <v>1</v>
      </c>
      <c r="J750" s="3">
        <f>I750*H750</f>
        <v>700</v>
      </c>
      <c r="N750" s="5" t="s">
        <v>18</v>
      </c>
    </row>
    <row r="751" spans="1:14" x14ac:dyDescent="0.25">
      <c r="A751" s="459"/>
      <c r="B751" s="468"/>
      <c r="C751" s="463"/>
      <c r="D751" s="464"/>
      <c r="E751" s="465"/>
      <c r="F751" s="465"/>
      <c r="G751" s="29"/>
      <c r="I751" s="31"/>
    </row>
    <row r="752" spans="1:14" x14ac:dyDescent="0.25">
      <c r="A752" s="459">
        <v>17</v>
      </c>
      <c r="B752" s="468" t="s">
        <v>546</v>
      </c>
      <c r="C752" s="469">
        <v>1</v>
      </c>
      <c r="D752" s="464" t="s">
        <v>533</v>
      </c>
      <c r="E752" s="465">
        <v>900</v>
      </c>
      <c r="F752" s="465">
        <f>C752*E752</f>
        <v>900</v>
      </c>
      <c r="G752" s="29">
        <v>1</v>
      </c>
      <c r="H752" s="3">
        <f>G752*E752</f>
        <v>900</v>
      </c>
      <c r="I752" s="31">
        <v>1</v>
      </c>
      <c r="J752" s="3">
        <f>I752*H752</f>
        <v>900</v>
      </c>
      <c r="N752" s="5" t="s">
        <v>18</v>
      </c>
    </row>
    <row r="753" spans="1:14" x14ac:dyDescent="0.25">
      <c r="A753" s="459"/>
      <c r="B753" s="468"/>
      <c r="C753" s="463"/>
      <c r="D753" s="464"/>
      <c r="E753" s="465"/>
      <c r="F753" s="465"/>
      <c r="G753" s="29"/>
      <c r="I753" s="31"/>
    </row>
    <row r="754" spans="1:14" ht="36" x14ac:dyDescent="0.25">
      <c r="A754" s="459">
        <v>18</v>
      </c>
      <c r="B754" s="468" t="s">
        <v>547</v>
      </c>
      <c r="C754" s="463">
        <v>1</v>
      </c>
      <c r="D754" s="464" t="s">
        <v>264</v>
      </c>
      <c r="E754" s="465">
        <v>250</v>
      </c>
      <c r="F754" s="465">
        <f>C754*E754</f>
        <v>250</v>
      </c>
      <c r="G754" s="29">
        <v>1</v>
      </c>
      <c r="H754" s="3">
        <f>G754*E754</f>
        <v>250</v>
      </c>
      <c r="I754" s="31">
        <v>1</v>
      </c>
      <c r="J754" s="3">
        <f>I754*F754</f>
        <v>250</v>
      </c>
      <c r="N754" s="5" t="s">
        <v>548</v>
      </c>
    </row>
    <row r="755" spans="1:14" x14ac:dyDescent="0.25">
      <c r="A755" s="459"/>
      <c r="B755" s="468"/>
      <c r="C755" s="463"/>
      <c r="D755" s="464"/>
      <c r="E755" s="465"/>
      <c r="F755" s="465"/>
      <c r="G755" s="29"/>
      <c r="I755" s="31"/>
    </row>
    <row r="756" spans="1:14" x14ac:dyDescent="0.25">
      <c r="A756" s="459">
        <v>19</v>
      </c>
      <c r="B756" s="468" t="s">
        <v>549</v>
      </c>
      <c r="C756" s="463">
        <v>3</v>
      </c>
      <c r="D756" s="464" t="s">
        <v>47</v>
      </c>
      <c r="E756" s="470">
        <v>92.46</v>
      </c>
      <c r="F756" s="465">
        <f>C756*E756</f>
        <v>277.38</v>
      </c>
      <c r="G756" s="29">
        <v>10</v>
      </c>
      <c r="H756" s="3">
        <f>G756*E756</f>
        <v>924.59999999999991</v>
      </c>
      <c r="I756" s="31">
        <v>1</v>
      </c>
      <c r="J756" s="3">
        <f>I756*H756</f>
        <v>924.59999999999991</v>
      </c>
      <c r="N756" s="5" t="s">
        <v>502</v>
      </c>
    </row>
    <row r="757" spans="1:14" x14ac:dyDescent="0.25">
      <c r="A757" s="459"/>
      <c r="B757" s="468"/>
      <c r="C757" s="463"/>
      <c r="D757" s="464"/>
      <c r="E757" s="465"/>
      <c r="F757" s="465"/>
      <c r="G757" s="29"/>
      <c r="I757" s="31"/>
    </row>
    <row r="758" spans="1:14" x14ac:dyDescent="0.25">
      <c r="A758" s="459">
        <v>20</v>
      </c>
      <c r="B758" s="468" t="s">
        <v>550</v>
      </c>
      <c r="C758" s="463"/>
      <c r="D758" s="464" t="s">
        <v>266</v>
      </c>
      <c r="E758" s="470">
        <v>157.57</v>
      </c>
      <c r="F758" s="465">
        <f>C758*E758</f>
        <v>0</v>
      </c>
      <c r="G758" s="29"/>
      <c r="H758" s="3">
        <f>G758*E758</f>
        <v>0</v>
      </c>
      <c r="I758" s="31"/>
      <c r="J758" s="3">
        <f>I758*H758</f>
        <v>0</v>
      </c>
      <c r="N758" s="5" t="s">
        <v>329</v>
      </c>
    </row>
    <row r="759" spans="1:14" x14ac:dyDescent="0.25">
      <c r="A759" s="459"/>
      <c r="B759" s="468"/>
      <c r="C759" s="463"/>
      <c r="D759" s="464"/>
      <c r="E759" s="465"/>
      <c r="F759" s="465"/>
      <c r="G759" s="29"/>
      <c r="I759" s="31"/>
    </row>
    <row r="760" spans="1:14" x14ac:dyDescent="0.25">
      <c r="A760" s="459">
        <v>21</v>
      </c>
      <c r="B760" s="468" t="s">
        <v>551</v>
      </c>
      <c r="C760" s="463"/>
      <c r="D760" s="464" t="s">
        <v>266</v>
      </c>
      <c r="E760" s="465">
        <v>181.8</v>
      </c>
      <c r="F760" s="465">
        <f>C760*E760</f>
        <v>0</v>
      </c>
      <c r="G760" s="29"/>
      <c r="H760" s="3">
        <f>G760*E760</f>
        <v>0</v>
      </c>
      <c r="I760" s="31"/>
      <c r="J760" s="3">
        <f>I760*H760</f>
        <v>0</v>
      </c>
      <c r="N760" s="5" t="s">
        <v>163</v>
      </c>
    </row>
    <row r="761" spans="1:14" x14ac:dyDescent="0.25">
      <c r="A761" s="459"/>
      <c r="B761" s="460"/>
      <c r="C761" s="463"/>
      <c r="D761" s="464"/>
      <c r="E761" s="465"/>
      <c r="F761" s="465"/>
      <c r="G761" s="29"/>
      <c r="I761" s="31"/>
    </row>
    <row r="762" spans="1:14" x14ac:dyDescent="0.25">
      <c r="A762" s="459">
        <v>22</v>
      </c>
      <c r="B762" s="468" t="s">
        <v>552</v>
      </c>
      <c r="C762" s="463">
        <v>15</v>
      </c>
      <c r="D762" s="464" t="s">
        <v>538</v>
      </c>
      <c r="E762" s="470">
        <v>75.400000000000006</v>
      </c>
      <c r="F762" s="465">
        <f>C762*E762</f>
        <v>1131</v>
      </c>
      <c r="G762" s="29">
        <v>15</v>
      </c>
      <c r="H762" s="3">
        <f>G762*E762</f>
        <v>1131</v>
      </c>
      <c r="I762" s="31">
        <v>1</v>
      </c>
      <c r="J762" s="3">
        <f>I762*H762</f>
        <v>1131</v>
      </c>
      <c r="N762" s="5" t="s">
        <v>306</v>
      </c>
    </row>
    <row r="763" spans="1:14" x14ac:dyDescent="0.25">
      <c r="A763" s="459"/>
      <c r="B763" s="460"/>
      <c r="C763" s="463"/>
      <c r="D763" s="464"/>
      <c r="E763" s="465"/>
      <c r="F763" s="465"/>
      <c r="G763" s="29"/>
      <c r="I763" s="31"/>
    </row>
    <row r="764" spans="1:14" ht="36" x14ac:dyDescent="0.25">
      <c r="A764" s="459">
        <v>23</v>
      </c>
      <c r="B764" s="468" t="s">
        <v>553</v>
      </c>
      <c r="C764" s="463">
        <v>1</v>
      </c>
      <c r="D764" s="464" t="s">
        <v>264</v>
      </c>
      <c r="E764" s="465">
        <v>750</v>
      </c>
      <c r="F764" s="465">
        <f>C764*E764</f>
        <v>750</v>
      </c>
      <c r="G764" s="29">
        <v>1</v>
      </c>
      <c r="H764" s="3">
        <f>G764*E764</f>
        <v>750</v>
      </c>
      <c r="I764" s="31">
        <v>1</v>
      </c>
      <c r="J764" s="3">
        <f>I764*H764</f>
        <v>750</v>
      </c>
      <c r="N764" s="5" t="s">
        <v>18</v>
      </c>
    </row>
    <row r="765" spans="1:14" x14ac:dyDescent="0.25">
      <c r="A765" s="459"/>
      <c r="B765" s="460"/>
      <c r="C765" s="463"/>
      <c r="D765" s="464"/>
      <c r="E765" s="465"/>
      <c r="F765" s="465"/>
      <c r="G765" s="29"/>
      <c r="I765" s="31"/>
    </row>
    <row r="766" spans="1:14" ht="72" x14ac:dyDescent="0.25">
      <c r="A766" s="459">
        <v>24</v>
      </c>
      <c r="B766" s="468" t="s">
        <v>554</v>
      </c>
      <c r="C766" s="463">
        <v>1</v>
      </c>
      <c r="D766" s="464" t="s">
        <v>264</v>
      </c>
      <c r="E766" s="465">
        <v>6000</v>
      </c>
      <c r="F766" s="465">
        <f>C766*E766</f>
        <v>6000</v>
      </c>
      <c r="G766" s="29"/>
      <c r="H766" s="3">
        <f>G766*E766</f>
        <v>0</v>
      </c>
      <c r="I766" s="31"/>
      <c r="J766" s="3">
        <f>I766*H766</f>
        <v>0</v>
      </c>
      <c r="N766" s="5" t="s">
        <v>555</v>
      </c>
    </row>
    <row r="767" spans="1:14" x14ac:dyDescent="0.25">
      <c r="A767" s="459"/>
      <c r="B767" s="460"/>
      <c r="C767" s="463"/>
      <c r="D767" s="464"/>
      <c r="E767" s="465"/>
      <c r="F767" s="465"/>
      <c r="G767" s="29"/>
      <c r="I767" s="31"/>
    </row>
    <row r="768" spans="1:14" ht="36" x14ac:dyDescent="0.25">
      <c r="A768" s="459">
        <v>25</v>
      </c>
      <c r="B768" s="468" t="s">
        <v>556</v>
      </c>
      <c r="C768" s="463"/>
      <c r="D768" s="464" t="s">
        <v>533</v>
      </c>
      <c r="E768" s="465">
        <v>500</v>
      </c>
      <c r="F768" s="465">
        <f>C768*E768</f>
        <v>0</v>
      </c>
      <c r="G768" s="29"/>
      <c r="H768" s="3">
        <f>G768*E768</f>
        <v>0</v>
      </c>
      <c r="I768" s="31"/>
      <c r="J768" s="3">
        <f>I768*H768</f>
        <v>0</v>
      </c>
      <c r="N768" s="5" t="s">
        <v>163</v>
      </c>
    </row>
    <row r="769" spans="1:25" x14ac:dyDescent="0.25">
      <c r="A769" s="459"/>
      <c r="B769" s="460"/>
      <c r="C769" s="463"/>
      <c r="D769" s="464"/>
      <c r="E769" s="465"/>
      <c r="F769" s="465"/>
      <c r="G769" s="29"/>
      <c r="I769" s="31"/>
    </row>
    <row r="770" spans="1:25" ht="36" x14ac:dyDescent="0.25">
      <c r="A770" s="471">
        <v>26</v>
      </c>
      <c r="B770" s="468" t="s">
        <v>557</v>
      </c>
      <c r="C770" s="463">
        <v>20</v>
      </c>
      <c r="D770" s="464" t="s">
        <v>47</v>
      </c>
      <c r="E770" s="465">
        <v>8</v>
      </c>
      <c r="F770" s="465">
        <f>C770*E770</f>
        <v>160</v>
      </c>
      <c r="G770" s="29">
        <v>20</v>
      </c>
      <c r="H770" s="3">
        <f>G770*E770</f>
        <v>160</v>
      </c>
      <c r="I770" s="31">
        <v>1</v>
      </c>
      <c r="J770" s="3">
        <f>I770*H770</f>
        <v>160</v>
      </c>
      <c r="N770" s="5" t="s">
        <v>18</v>
      </c>
    </row>
    <row r="771" spans="1:25" x14ac:dyDescent="0.25">
      <c r="A771" s="459"/>
      <c r="B771" s="460"/>
      <c r="C771" s="463"/>
      <c r="D771" s="464"/>
      <c r="E771" s="465"/>
      <c r="F771" s="465"/>
      <c r="G771" s="29"/>
      <c r="I771" s="31"/>
    </row>
    <row r="772" spans="1:25" x14ac:dyDescent="0.25">
      <c r="A772" s="459">
        <v>27</v>
      </c>
      <c r="B772" s="468" t="s">
        <v>558</v>
      </c>
      <c r="C772" s="463">
        <v>1</v>
      </c>
      <c r="D772" s="464" t="s">
        <v>264</v>
      </c>
      <c r="E772" s="465">
        <v>250</v>
      </c>
      <c r="F772" s="465">
        <f>C772*E772</f>
        <v>250</v>
      </c>
      <c r="G772" s="29">
        <v>2</v>
      </c>
      <c r="H772" s="3">
        <f>G772*E772</f>
        <v>500</v>
      </c>
      <c r="I772" s="31">
        <v>1</v>
      </c>
      <c r="J772" s="3">
        <f>I772*H772</f>
        <v>500</v>
      </c>
      <c r="N772" s="5" t="s">
        <v>559</v>
      </c>
    </row>
    <row r="773" spans="1:25" x14ac:dyDescent="0.25">
      <c r="A773" s="459"/>
      <c r="B773" s="460"/>
      <c r="C773" s="463"/>
      <c r="D773" s="464"/>
      <c r="E773" s="465"/>
      <c r="F773" s="465"/>
      <c r="G773" s="29"/>
      <c r="I773" s="31"/>
    </row>
    <row r="774" spans="1:25" x14ac:dyDescent="0.25">
      <c r="A774" s="459">
        <v>28</v>
      </c>
      <c r="B774" s="468" t="s">
        <v>560</v>
      </c>
      <c r="C774" s="463"/>
      <c r="D774" s="464" t="s">
        <v>533</v>
      </c>
      <c r="E774" s="465">
        <v>2500</v>
      </c>
      <c r="F774" s="465">
        <f>C774*E774</f>
        <v>0</v>
      </c>
      <c r="G774" s="29"/>
      <c r="I774" s="31"/>
      <c r="N774" s="5" t="s">
        <v>296</v>
      </c>
    </row>
    <row r="775" spans="1:25" x14ac:dyDescent="0.25">
      <c r="A775" s="459"/>
      <c r="B775" s="468"/>
      <c r="C775" s="464"/>
      <c r="D775" s="463"/>
      <c r="E775" s="464"/>
      <c r="F775" s="465"/>
      <c r="G775" s="29"/>
      <c r="I775" s="31"/>
    </row>
    <row r="776" spans="1:25" ht="18.75" thickBot="1" x14ac:dyDescent="0.3">
      <c r="A776" s="472">
        <v>29</v>
      </c>
      <c r="B776" s="473" t="s">
        <v>561</v>
      </c>
      <c r="C776" s="474">
        <v>4</v>
      </c>
      <c r="D776" s="475" t="s">
        <v>30</v>
      </c>
      <c r="E776" s="476">
        <v>13.37</v>
      </c>
      <c r="F776" s="477">
        <f>C776*E776</f>
        <v>53.48</v>
      </c>
      <c r="G776" s="55">
        <v>4</v>
      </c>
      <c r="H776" s="3">
        <f>G776*E776</f>
        <v>53.48</v>
      </c>
      <c r="I776" s="57">
        <v>1</v>
      </c>
      <c r="J776" s="3">
        <f>I776*H776</f>
        <v>53.48</v>
      </c>
      <c r="N776" s="5" t="s">
        <v>18</v>
      </c>
    </row>
    <row r="777" spans="1:25" ht="18.75" thickBot="1" x14ac:dyDescent="0.3">
      <c r="A777" s="478"/>
      <c r="B777" s="478"/>
      <c r="C777" s="478"/>
      <c r="D777" s="479"/>
      <c r="E777" s="269" t="s">
        <v>57</v>
      </c>
      <c r="F777" s="480">
        <f>SUM(F724:F776)</f>
        <v>10521.86</v>
      </c>
      <c r="H777" s="481">
        <f>SUM(H724:H776)</f>
        <v>13342.609999999999</v>
      </c>
      <c r="J777" s="481">
        <f>SUM(J724:J776)</f>
        <v>13342.609999999999</v>
      </c>
    </row>
    <row r="778" spans="1:25" ht="18.75" thickBot="1" x14ac:dyDescent="0.3">
      <c r="A778" s="478"/>
      <c r="B778" s="478"/>
      <c r="C778" s="479"/>
      <c r="D778" s="478"/>
      <c r="E778" s="482"/>
      <c r="F778" s="482"/>
    </row>
    <row r="779" spans="1:25" ht="22.5" customHeight="1" thickBot="1" x14ac:dyDescent="0.3">
      <c r="A779" s="547" t="s">
        <v>562</v>
      </c>
      <c r="B779" s="548"/>
      <c r="C779" s="548"/>
      <c r="D779" s="548"/>
      <c r="E779" s="548"/>
      <c r="F779" s="549"/>
    </row>
    <row r="780" spans="1:25" ht="18.75" thickBot="1" x14ac:dyDescent="0.3">
      <c r="A780" s="451" t="s">
        <v>5</v>
      </c>
      <c r="B780" s="452" t="s">
        <v>6</v>
      </c>
      <c r="C780" s="451" t="s">
        <v>7</v>
      </c>
      <c r="D780" s="453" t="s">
        <v>8</v>
      </c>
      <c r="E780" s="483" t="s">
        <v>9</v>
      </c>
      <c r="F780" s="484" t="s">
        <v>10</v>
      </c>
      <c r="G780" s="14" t="s">
        <v>11</v>
      </c>
      <c r="H780" s="112" t="s">
        <v>12</v>
      </c>
      <c r="I780" s="16" t="s">
        <v>13</v>
      </c>
      <c r="J780" s="113" t="s">
        <v>14</v>
      </c>
    </row>
    <row r="781" spans="1:25" x14ac:dyDescent="0.25">
      <c r="A781" s="21">
        <v>1</v>
      </c>
      <c r="B781" s="485" t="s">
        <v>563</v>
      </c>
      <c r="C781" s="486">
        <v>47</v>
      </c>
      <c r="D781" s="486" t="s">
        <v>538</v>
      </c>
      <c r="E781" s="487">
        <v>13.5</v>
      </c>
      <c r="F781" s="465"/>
      <c r="G781" s="486">
        <v>47</v>
      </c>
      <c r="H781" s="3">
        <f>G781*E781</f>
        <v>634.5</v>
      </c>
      <c r="I781" s="31">
        <v>1</v>
      </c>
      <c r="J781" s="3">
        <f>I781*H781</f>
        <v>634.5</v>
      </c>
      <c r="N781" s="5" t="s">
        <v>306</v>
      </c>
      <c r="Y781" s="2" t="s">
        <v>564</v>
      </c>
    </row>
    <row r="782" spans="1:25" x14ac:dyDescent="0.25">
      <c r="A782" s="29">
        <v>2</v>
      </c>
      <c r="B782" s="485" t="s">
        <v>565</v>
      </c>
      <c r="C782" s="488">
        <v>124</v>
      </c>
      <c r="D782" s="488" t="s">
        <v>566</v>
      </c>
      <c r="E782" s="75">
        <v>19.079999999999998</v>
      </c>
      <c r="F782" s="30"/>
      <c r="G782" s="488">
        <v>124</v>
      </c>
      <c r="H782" s="3">
        <f>G782*E782</f>
        <v>2365.9199999999996</v>
      </c>
      <c r="I782" s="31">
        <v>1</v>
      </c>
      <c r="J782" s="3">
        <f t="shared" ref="J782:J801" si="38">I782*H782</f>
        <v>2365.9199999999996</v>
      </c>
      <c r="N782" s="5" t="s">
        <v>489</v>
      </c>
      <c r="Y782" s="2" t="s">
        <v>564</v>
      </c>
    </row>
    <row r="783" spans="1:25" ht="36" x14ac:dyDescent="0.25">
      <c r="A783" s="29">
        <v>3</v>
      </c>
      <c r="B783" s="489" t="s">
        <v>567</v>
      </c>
      <c r="C783" s="490">
        <v>98</v>
      </c>
      <c r="D783" s="490" t="s">
        <v>568</v>
      </c>
      <c r="E783" s="75">
        <v>41.52</v>
      </c>
      <c r="F783" s="465"/>
      <c r="G783" s="490">
        <v>98</v>
      </c>
      <c r="H783" s="3">
        <f t="shared" ref="H783:H801" si="39">G783*E783</f>
        <v>4068.9600000000005</v>
      </c>
      <c r="I783" s="31">
        <v>1</v>
      </c>
      <c r="J783" s="3">
        <f t="shared" si="38"/>
        <v>4068.9600000000005</v>
      </c>
      <c r="N783" s="5" t="s">
        <v>163</v>
      </c>
      <c r="Y783" s="2" t="s">
        <v>569</v>
      </c>
    </row>
    <row r="784" spans="1:25" ht="36" x14ac:dyDescent="0.25">
      <c r="A784" s="29">
        <v>4</v>
      </c>
      <c r="B784" s="489" t="s">
        <v>570</v>
      </c>
      <c r="C784" s="490">
        <v>90</v>
      </c>
      <c r="D784" s="490" t="s">
        <v>571</v>
      </c>
      <c r="E784" s="75">
        <v>37.85</v>
      </c>
      <c r="F784" s="30"/>
      <c r="G784" s="490">
        <v>90</v>
      </c>
      <c r="H784" s="3">
        <f t="shared" si="39"/>
        <v>3406.5</v>
      </c>
      <c r="I784" s="31">
        <v>1</v>
      </c>
      <c r="J784" s="3">
        <f t="shared" si="38"/>
        <v>3406.5</v>
      </c>
      <c r="N784" s="5" t="s">
        <v>163</v>
      </c>
      <c r="Y784" s="2" t="s">
        <v>569</v>
      </c>
    </row>
    <row r="785" spans="1:25" ht="36" x14ac:dyDescent="0.25">
      <c r="A785" s="29">
        <v>5</v>
      </c>
      <c r="B785" s="489" t="s">
        <v>572</v>
      </c>
      <c r="C785" s="490">
        <v>40</v>
      </c>
      <c r="D785" s="490" t="s">
        <v>571</v>
      </c>
      <c r="E785" s="75">
        <v>36.4</v>
      </c>
      <c r="F785" s="465"/>
      <c r="G785" s="490">
        <v>40</v>
      </c>
      <c r="H785" s="3">
        <f t="shared" si="39"/>
        <v>1456</v>
      </c>
      <c r="I785" s="31">
        <v>1</v>
      </c>
      <c r="J785" s="3">
        <f t="shared" si="38"/>
        <v>1456</v>
      </c>
      <c r="N785" s="5" t="s">
        <v>163</v>
      </c>
      <c r="Y785" s="2" t="s">
        <v>569</v>
      </c>
    </row>
    <row r="786" spans="1:25" ht="36" x14ac:dyDescent="0.25">
      <c r="A786" s="29">
        <v>6</v>
      </c>
      <c r="B786" s="489" t="s">
        <v>573</v>
      </c>
      <c r="C786" s="490">
        <v>45</v>
      </c>
      <c r="D786" s="490" t="s">
        <v>571</v>
      </c>
      <c r="E786" s="75">
        <v>37.85</v>
      </c>
      <c r="F786" s="30"/>
      <c r="G786" s="490">
        <v>45</v>
      </c>
      <c r="H786" s="3">
        <f t="shared" si="39"/>
        <v>1703.25</v>
      </c>
      <c r="I786" s="31">
        <v>1</v>
      </c>
      <c r="J786" s="3">
        <f t="shared" si="38"/>
        <v>1703.25</v>
      </c>
      <c r="N786" s="5" t="s">
        <v>163</v>
      </c>
      <c r="Y786" s="2" t="s">
        <v>569</v>
      </c>
    </row>
    <row r="787" spans="1:25" ht="36" x14ac:dyDescent="0.25">
      <c r="A787" s="29">
        <v>7</v>
      </c>
      <c r="B787" s="489" t="s">
        <v>574</v>
      </c>
      <c r="C787" s="490">
        <v>1</v>
      </c>
      <c r="D787" s="490" t="s">
        <v>571</v>
      </c>
      <c r="E787" s="75">
        <v>548.95000000000005</v>
      </c>
      <c r="F787" s="465"/>
      <c r="G787" s="490">
        <v>1</v>
      </c>
      <c r="H787" s="3">
        <f t="shared" si="39"/>
        <v>548.95000000000005</v>
      </c>
      <c r="I787" s="31">
        <v>1</v>
      </c>
      <c r="J787" s="3">
        <f t="shared" si="38"/>
        <v>548.95000000000005</v>
      </c>
      <c r="N787" s="5" t="s">
        <v>296</v>
      </c>
      <c r="Y787" s="2" t="s">
        <v>569</v>
      </c>
    </row>
    <row r="788" spans="1:25" ht="36" x14ac:dyDescent="0.25">
      <c r="A788" s="29">
        <v>8</v>
      </c>
      <c r="B788" s="489" t="s">
        <v>575</v>
      </c>
      <c r="C788" s="490">
        <v>4</v>
      </c>
      <c r="D788" s="490" t="s">
        <v>571</v>
      </c>
      <c r="E788" s="75">
        <v>77.010000000000005</v>
      </c>
      <c r="F788" s="30"/>
      <c r="G788" s="490">
        <v>4</v>
      </c>
      <c r="H788" s="3">
        <f t="shared" si="39"/>
        <v>308.04000000000002</v>
      </c>
      <c r="I788" s="31">
        <v>1</v>
      </c>
      <c r="J788" s="3">
        <f t="shared" si="38"/>
        <v>308.04000000000002</v>
      </c>
      <c r="N788" s="5" t="s">
        <v>163</v>
      </c>
      <c r="Y788" s="2" t="s">
        <v>569</v>
      </c>
    </row>
    <row r="789" spans="1:25" x14ac:dyDescent="0.25">
      <c r="A789" s="29">
        <v>9</v>
      </c>
      <c r="B789" s="489" t="s">
        <v>576</v>
      </c>
      <c r="C789" s="490">
        <v>105.5</v>
      </c>
      <c r="D789" s="490" t="s">
        <v>568</v>
      </c>
      <c r="E789" s="75">
        <v>4.67</v>
      </c>
      <c r="F789" s="465"/>
      <c r="G789" s="490">
        <v>105.5</v>
      </c>
      <c r="H789" s="3">
        <f t="shared" si="39"/>
        <v>492.685</v>
      </c>
      <c r="I789" s="31">
        <v>1</v>
      </c>
      <c r="J789" s="3">
        <f t="shared" si="38"/>
        <v>492.685</v>
      </c>
      <c r="N789" s="5" t="s">
        <v>163</v>
      </c>
      <c r="Y789" s="2" t="s">
        <v>569</v>
      </c>
    </row>
    <row r="790" spans="1:25" x14ac:dyDescent="0.25">
      <c r="A790" s="29">
        <v>10</v>
      </c>
      <c r="B790" s="489" t="s">
        <v>577</v>
      </c>
      <c r="C790" s="490">
        <v>2</v>
      </c>
      <c r="D790" s="490" t="s">
        <v>571</v>
      </c>
      <c r="E790" s="75">
        <v>445.4</v>
      </c>
      <c r="F790" s="30"/>
      <c r="G790" s="490">
        <v>2</v>
      </c>
      <c r="H790" s="3">
        <f t="shared" si="39"/>
        <v>890.8</v>
      </c>
      <c r="I790" s="31">
        <v>1</v>
      </c>
      <c r="J790" s="3">
        <f t="shared" si="38"/>
        <v>890.8</v>
      </c>
      <c r="N790" s="5" t="s">
        <v>578</v>
      </c>
      <c r="Y790" s="2" t="s">
        <v>579</v>
      </c>
    </row>
    <row r="791" spans="1:25" x14ac:dyDescent="0.25">
      <c r="A791" s="29">
        <v>11</v>
      </c>
      <c r="B791" s="489" t="s">
        <v>580</v>
      </c>
      <c r="C791" s="490">
        <v>5</v>
      </c>
      <c r="D791" s="490" t="s">
        <v>571</v>
      </c>
      <c r="E791" s="75">
        <v>150</v>
      </c>
      <c r="F791" s="465"/>
      <c r="G791" s="490">
        <v>5</v>
      </c>
      <c r="H791" s="3">
        <f t="shared" si="39"/>
        <v>750</v>
      </c>
      <c r="I791" s="31">
        <v>1</v>
      </c>
      <c r="J791" s="3">
        <f t="shared" si="38"/>
        <v>750</v>
      </c>
      <c r="N791" s="5" t="s">
        <v>306</v>
      </c>
      <c r="Y791" s="2" t="s">
        <v>581</v>
      </c>
    </row>
    <row r="792" spans="1:25" x14ac:dyDescent="0.25">
      <c r="A792" s="29">
        <v>12</v>
      </c>
      <c r="B792" s="489" t="s">
        <v>582</v>
      </c>
      <c r="C792" s="490">
        <v>2</v>
      </c>
      <c r="D792" s="490" t="s">
        <v>571</v>
      </c>
      <c r="E792" s="75">
        <v>1232</v>
      </c>
      <c r="F792" s="30"/>
      <c r="G792" s="490">
        <v>2</v>
      </c>
      <c r="H792" s="3">
        <f t="shared" si="39"/>
        <v>2464</v>
      </c>
      <c r="I792" s="31">
        <v>1</v>
      </c>
      <c r="J792" s="3">
        <f t="shared" si="38"/>
        <v>2464</v>
      </c>
      <c r="N792" s="5" t="s">
        <v>306</v>
      </c>
      <c r="Y792" s="2" t="s">
        <v>564</v>
      </c>
    </row>
    <row r="793" spans="1:25" x14ac:dyDescent="0.25">
      <c r="A793" s="29">
        <v>13</v>
      </c>
      <c r="B793" s="489" t="s">
        <v>583</v>
      </c>
      <c r="C793" s="490">
        <v>22</v>
      </c>
      <c r="D793" s="490" t="s">
        <v>571</v>
      </c>
      <c r="E793" s="75">
        <v>32.5</v>
      </c>
      <c r="F793" s="465"/>
      <c r="G793" s="490">
        <v>22</v>
      </c>
      <c r="H793" s="3">
        <f t="shared" si="39"/>
        <v>715</v>
      </c>
      <c r="I793" s="31">
        <v>1</v>
      </c>
      <c r="J793" s="3">
        <f t="shared" si="38"/>
        <v>715</v>
      </c>
      <c r="N793" s="5" t="s">
        <v>502</v>
      </c>
      <c r="Y793" s="2" t="s">
        <v>564</v>
      </c>
    </row>
    <row r="794" spans="1:25" x14ac:dyDescent="0.25">
      <c r="A794" s="29">
        <v>14</v>
      </c>
      <c r="B794" s="489" t="s">
        <v>584</v>
      </c>
      <c r="C794" s="491">
        <v>1</v>
      </c>
      <c r="D794" s="491" t="s">
        <v>571</v>
      </c>
      <c r="E794" s="492">
        <v>337.5</v>
      </c>
      <c r="F794" s="465"/>
      <c r="G794" s="491">
        <v>1</v>
      </c>
      <c r="H794" s="3">
        <f t="shared" si="39"/>
        <v>337.5</v>
      </c>
      <c r="I794" s="31">
        <v>1</v>
      </c>
      <c r="J794" s="3">
        <f t="shared" si="38"/>
        <v>337.5</v>
      </c>
      <c r="N794" s="5" t="s">
        <v>502</v>
      </c>
    </row>
    <row r="795" spans="1:25" ht="36" x14ac:dyDescent="0.25">
      <c r="A795" s="29">
        <v>15</v>
      </c>
      <c r="B795" s="489" t="s">
        <v>585</v>
      </c>
      <c r="C795" s="490">
        <v>1</v>
      </c>
      <c r="D795" s="490" t="s">
        <v>571</v>
      </c>
      <c r="E795" s="75">
        <v>420.86</v>
      </c>
      <c r="F795" s="465"/>
      <c r="G795" s="490">
        <v>1</v>
      </c>
      <c r="H795" s="3">
        <f t="shared" si="39"/>
        <v>420.86</v>
      </c>
      <c r="I795" s="31">
        <v>1</v>
      </c>
      <c r="J795" s="3">
        <f t="shared" si="38"/>
        <v>420.86</v>
      </c>
      <c r="N795" s="5" t="s">
        <v>163</v>
      </c>
      <c r="Y795" s="2" t="s">
        <v>586</v>
      </c>
    </row>
    <row r="796" spans="1:25" x14ac:dyDescent="0.25">
      <c r="A796" s="29">
        <v>16</v>
      </c>
      <c r="B796" s="489" t="s">
        <v>587</v>
      </c>
      <c r="C796" s="490">
        <v>48</v>
      </c>
      <c r="D796" s="490" t="s">
        <v>571</v>
      </c>
      <c r="E796" s="75">
        <v>18.899999999999999</v>
      </c>
      <c r="F796" s="30"/>
      <c r="G796" s="490">
        <v>48</v>
      </c>
      <c r="H796" s="3">
        <f t="shared" si="39"/>
        <v>907.19999999999993</v>
      </c>
      <c r="I796" s="31">
        <v>1</v>
      </c>
      <c r="J796" s="3">
        <f t="shared" si="38"/>
        <v>907.19999999999993</v>
      </c>
      <c r="N796" s="5" t="s">
        <v>502</v>
      </c>
      <c r="Y796" s="2" t="s">
        <v>588</v>
      </c>
    </row>
    <row r="797" spans="1:25" x14ac:dyDescent="0.25">
      <c r="A797" s="29">
        <v>17</v>
      </c>
      <c r="B797" s="489" t="s">
        <v>589</v>
      </c>
      <c r="C797" s="490">
        <v>90</v>
      </c>
      <c r="D797" s="490" t="s">
        <v>568</v>
      </c>
      <c r="E797" s="75">
        <v>2.5</v>
      </c>
      <c r="F797" s="30"/>
      <c r="G797" s="490">
        <v>90</v>
      </c>
      <c r="H797" s="3">
        <f t="shared" si="39"/>
        <v>225</v>
      </c>
      <c r="I797" s="31">
        <v>1</v>
      </c>
      <c r="J797" s="3">
        <f t="shared" si="38"/>
        <v>225</v>
      </c>
      <c r="N797" s="5" t="s">
        <v>502</v>
      </c>
      <c r="Y797" s="2" t="s">
        <v>588</v>
      </c>
    </row>
    <row r="798" spans="1:25" x14ac:dyDescent="0.25">
      <c r="A798" s="29">
        <v>18</v>
      </c>
      <c r="B798" s="489" t="s">
        <v>590</v>
      </c>
      <c r="C798" s="490">
        <v>80</v>
      </c>
      <c r="D798" s="490" t="s">
        <v>568</v>
      </c>
      <c r="E798" s="75">
        <v>5.75</v>
      </c>
      <c r="F798" s="30"/>
      <c r="G798" s="490">
        <v>80</v>
      </c>
      <c r="H798" s="3">
        <f t="shared" si="39"/>
        <v>460</v>
      </c>
      <c r="I798" s="31">
        <v>1</v>
      </c>
      <c r="J798" s="3">
        <f t="shared" si="38"/>
        <v>460</v>
      </c>
      <c r="N798" s="5" t="s">
        <v>502</v>
      </c>
      <c r="Y798" s="2" t="s">
        <v>588</v>
      </c>
    </row>
    <row r="799" spans="1:25" x14ac:dyDescent="0.25">
      <c r="A799" s="29">
        <v>19</v>
      </c>
      <c r="B799" s="489" t="s">
        <v>591</v>
      </c>
      <c r="C799" s="490">
        <v>2</v>
      </c>
      <c r="D799" s="490" t="s">
        <v>592</v>
      </c>
      <c r="E799" s="75">
        <v>90</v>
      </c>
      <c r="F799" s="30"/>
      <c r="G799" s="490">
        <v>2</v>
      </c>
      <c r="H799" s="3">
        <f t="shared" si="39"/>
        <v>180</v>
      </c>
      <c r="I799" s="31">
        <v>1</v>
      </c>
      <c r="J799" s="3">
        <f t="shared" si="38"/>
        <v>180</v>
      </c>
      <c r="N799" s="5" t="s">
        <v>62</v>
      </c>
      <c r="Y799" s="2" t="s">
        <v>588</v>
      </c>
    </row>
    <row r="800" spans="1:25" x14ac:dyDescent="0.25">
      <c r="A800" s="29">
        <v>20</v>
      </c>
      <c r="B800" s="489" t="s">
        <v>593</v>
      </c>
      <c r="C800" s="490">
        <v>44</v>
      </c>
      <c r="D800" s="490" t="s">
        <v>568</v>
      </c>
      <c r="E800" s="75">
        <v>39.5</v>
      </c>
      <c r="F800" s="30"/>
      <c r="G800" s="490">
        <v>44</v>
      </c>
      <c r="H800" s="3">
        <f t="shared" si="39"/>
        <v>1738</v>
      </c>
      <c r="I800" s="31">
        <v>1</v>
      </c>
      <c r="J800" s="3">
        <f t="shared" si="38"/>
        <v>1738</v>
      </c>
      <c r="N800" s="5" t="s">
        <v>62</v>
      </c>
      <c r="Y800" s="2" t="s">
        <v>588</v>
      </c>
    </row>
    <row r="801" spans="1:25" x14ac:dyDescent="0.25">
      <c r="A801" s="29">
        <v>21</v>
      </c>
      <c r="B801" s="489" t="s">
        <v>594</v>
      </c>
      <c r="C801" s="490">
        <v>30</v>
      </c>
      <c r="D801" s="490" t="s">
        <v>568</v>
      </c>
      <c r="E801" s="75">
        <v>36.5</v>
      </c>
      <c r="F801" s="30"/>
      <c r="G801" s="490">
        <v>30</v>
      </c>
      <c r="H801" s="3">
        <f t="shared" si="39"/>
        <v>1095</v>
      </c>
      <c r="I801" s="31">
        <v>1</v>
      </c>
      <c r="J801" s="3">
        <f t="shared" si="38"/>
        <v>1095</v>
      </c>
      <c r="N801" s="5" t="s">
        <v>62</v>
      </c>
      <c r="Y801" s="2" t="s">
        <v>588</v>
      </c>
    </row>
    <row r="802" spans="1:25" x14ac:dyDescent="0.2">
      <c r="A802" s="29">
        <v>22</v>
      </c>
      <c r="B802" s="493" t="s">
        <v>595</v>
      </c>
      <c r="C802" s="29">
        <v>1</v>
      </c>
      <c r="D802" s="29" t="s">
        <v>264</v>
      </c>
      <c r="E802" s="75">
        <v>500</v>
      </c>
      <c r="F802" s="30"/>
      <c r="G802" s="29">
        <v>1</v>
      </c>
      <c r="H802" s="3">
        <f>G802*E802</f>
        <v>500</v>
      </c>
      <c r="I802" s="31">
        <v>1</v>
      </c>
      <c r="J802" s="3">
        <f>I802*H802</f>
        <v>500</v>
      </c>
      <c r="N802" s="24" t="s">
        <v>18</v>
      </c>
      <c r="Y802" s="2" t="s">
        <v>596</v>
      </c>
    </row>
    <row r="803" spans="1:25" x14ac:dyDescent="0.25">
      <c r="A803" s="488">
        <v>23</v>
      </c>
      <c r="B803" s="489" t="s">
        <v>597</v>
      </c>
      <c r="C803" s="490">
        <v>1</v>
      </c>
      <c r="D803" s="490" t="s">
        <v>264</v>
      </c>
      <c r="E803" s="75">
        <v>200</v>
      </c>
      <c r="F803" s="30"/>
      <c r="G803" s="490">
        <v>1</v>
      </c>
      <c r="H803" s="3">
        <f>G803*E803</f>
        <v>200</v>
      </c>
      <c r="I803" s="31">
        <v>1</v>
      </c>
      <c r="J803" s="3">
        <f>I803*H803</f>
        <v>200</v>
      </c>
      <c r="N803" s="5" t="s">
        <v>534</v>
      </c>
      <c r="Y803" s="2" t="s">
        <v>598</v>
      </c>
    </row>
    <row r="804" spans="1:25" ht="18.75" thickBot="1" x14ac:dyDescent="0.3">
      <c r="A804" s="55"/>
      <c r="B804" s="494"/>
      <c r="C804" s="55"/>
      <c r="D804" s="55"/>
      <c r="E804" s="55"/>
      <c r="F804" s="56"/>
      <c r="G804" s="55"/>
      <c r="I804" s="57"/>
    </row>
    <row r="805" spans="1:25" ht="18.75" thickBot="1" x14ac:dyDescent="0.3">
      <c r="E805" s="60" t="s">
        <v>57</v>
      </c>
      <c r="F805" s="495">
        <f>SUM(F781:F804)</f>
        <v>0</v>
      </c>
      <c r="H805" s="496">
        <f>SUM(H781:H804)</f>
        <v>25868.165000000005</v>
      </c>
      <c r="J805" s="496">
        <f>SUM(J781:J804)</f>
        <v>25868.165000000005</v>
      </c>
    </row>
    <row r="806" spans="1:25" ht="18.75" thickBot="1" x14ac:dyDescent="0.3"/>
    <row r="807" spans="1:25" ht="18.75" thickBot="1" x14ac:dyDescent="0.3">
      <c r="A807" s="547" t="s">
        <v>599</v>
      </c>
      <c r="B807" s="548"/>
      <c r="C807" s="548"/>
      <c r="D807" s="548"/>
      <c r="E807" s="548"/>
      <c r="F807" s="549"/>
      <c r="N807" s="2"/>
    </row>
    <row r="808" spans="1:25" ht="18.75" thickBot="1" x14ac:dyDescent="0.3">
      <c r="A808" s="451" t="s">
        <v>5</v>
      </c>
      <c r="B808" s="451" t="s">
        <v>6</v>
      </c>
      <c r="C808" s="453" t="s">
        <v>7</v>
      </c>
      <c r="D808" s="451" t="s">
        <v>8</v>
      </c>
      <c r="E808" s="10" t="s">
        <v>9</v>
      </c>
      <c r="F808" s="277" t="s">
        <v>10</v>
      </c>
      <c r="G808" s="14" t="s">
        <v>11</v>
      </c>
      <c r="H808" s="112" t="s">
        <v>12</v>
      </c>
      <c r="I808" s="16" t="s">
        <v>13</v>
      </c>
      <c r="J808" s="112" t="s">
        <v>14</v>
      </c>
      <c r="N808" s="2"/>
    </row>
    <row r="809" spans="1:25" ht="36" x14ac:dyDescent="0.25">
      <c r="A809" s="21">
        <v>1</v>
      </c>
      <c r="B809" s="497" t="s">
        <v>600</v>
      </c>
      <c r="C809" s="21">
        <v>144</v>
      </c>
      <c r="D809" s="21" t="s">
        <v>382</v>
      </c>
      <c r="E809" s="487">
        <v>4.99</v>
      </c>
      <c r="F809" s="498"/>
      <c r="G809" s="21">
        <v>144</v>
      </c>
      <c r="H809" s="75">
        <f>G809*E809</f>
        <v>718.56000000000006</v>
      </c>
      <c r="I809" s="23">
        <v>1</v>
      </c>
      <c r="J809" s="487">
        <f>I809*H809</f>
        <v>718.56000000000006</v>
      </c>
      <c r="N809" s="5" t="s">
        <v>502</v>
      </c>
      <c r="Y809" s="2" t="s">
        <v>569</v>
      </c>
    </row>
    <row r="810" spans="1:25" ht="36" x14ac:dyDescent="0.25">
      <c r="A810" s="29">
        <v>2</v>
      </c>
      <c r="B810" s="499" t="s">
        <v>601</v>
      </c>
      <c r="C810" s="29">
        <v>7</v>
      </c>
      <c r="D810" s="29" t="s">
        <v>382</v>
      </c>
      <c r="E810" s="75">
        <v>48.97</v>
      </c>
      <c r="F810" s="500"/>
      <c r="G810" s="29">
        <v>7</v>
      </c>
      <c r="H810" s="75">
        <f>G810*E810</f>
        <v>342.78999999999996</v>
      </c>
      <c r="I810" s="501">
        <v>1</v>
      </c>
      <c r="J810" s="75">
        <f>I810*H810</f>
        <v>342.78999999999996</v>
      </c>
      <c r="N810" s="5" t="s">
        <v>502</v>
      </c>
      <c r="Y810" s="2" t="s">
        <v>569</v>
      </c>
    </row>
    <row r="811" spans="1:25" ht="36" x14ac:dyDescent="0.25">
      <c r="A811" s="29">
        <v>3</v>
      </c>
      <c r="B811" s="499" t="s">
        <v>602</v>
      </c>
      <c r="C811" s="29">
        <v>144</v>
      </c>
      <c r="D811" s="29" t="s">
        <v>566</v>
      </c>
      <c r="E811" s="75">
        <v>23.1</v>
      </c>
      <c r="F811" s="500"/>
      <c r="G811" s="29">
        <v>144</v>
      </c>
      <c r="H811" s="75">
        <f t="shared" ref="H811:H822" si="40">G811*E811</f>
        <v>3326.4</v>
      </c>
      <c r="I811" s="501">
        <v>1</v>
      </c>
      <c r="J811" s="75">
        <f t="shared" ref="J811:J825" si="41">I811*H811</f>
        <v>3326.4</v>
      </c>
      <c r="N811" s="5" t="s">
        <v>502</v>
      </c>
      <c r="Y811" s="2" t="s">
        <v>569</v>
      </c>
    </row>
    <row r="812" spans="1:25" x14ac:dyDescent="0.25">
      <c r="A812" s="29">
        <v>4</v>
      </c>
      <c r="B812" s="499" t="s">
        <v>603</v>
      </c>
      <c r="C812" s="29">
        <v>91</v>
      </c>
      <c r="D812" s="29" t="s">
        <v>604</v>
      </c>
      <c r="E812" s="75">
        <v>6.76</v>
      </c>
      <c r="F812" s="500"/>
      <c r="G812" s="29">
        <v>91</v>
      </c>
      <c r="H812" s="75">
        <f t="shared" si="40"/>
        <v>615.16</v>
      </c>
      <c r="I812" s="501">
        <v>1</v>
      </c>
      <c r="J812" s="75">
        <f t="shared" si="41"/>
        <v>615.16</v>
      </c>
      <c r="N812" s="5" t="s">
        <v>274</v>
      </c>
      <c r="Y812" s="2" t="s">
        <v>569</v>
      </c>
    </row>
    <row r="813" spans="1:25" ht="36" x14ac:dyDescent="0.25">
      <c r="A813" s="29">
        <v>5</v>
      </c>
      <c r="B813" s="499" t="s">
        <v>605</v>
      </c>
      <c r="C813" s="29">
        <v>5</v>
      </c>
      <c r="D813" s="29" t="s">
        <v>264</v>
      </c>
      <c r="E813" s="75">
        <v>74.31</v>
      </c>
      <c r="F813" s="500"/>
      <c r="G813" s="29">
        <v>5</v>
      </c>
      <c r="H813" s="75">
        <f t="shared" si="40"/>
        <v>371.55</v>
      </c>
      <c r="I813" s="501">
        <v>1</v>
      </c>
      <c r="J813" s="75">
        <f t="shared" si="41"/>
        <v>371.55</v>
      </c>
      <c r="N813" s="5" t="s">
        <v>274</v>
      </c>
      <c r="Y813" s="2" t="s">
        <v>569</v>
      </c>
    </row>
    <row r="814" spans="1:25" x14ac:dyDescent="0.25">
      <c r="A814" s="29">
        <v>6</v>
      </c>
      <c r="B814" s="499" t="s">
        <v>606</v>
      </c>
      <c r="C814" s="29">
        <v>296</v>
      </c>
      <c r="D814" s="29" t="s">
        <v>604</v>
      </c>
      <c r="E814" s="75">
        <v>6.76</v>
      </c>
      <c r="F814" s="500"/>
      <c r="G814" s="29">
        <v>296</v>
      </c>
      <c r="H814" s="75">
        <f t="shared" si="40"/>
        <v>2000.96</v>
      </c>
      <c r="I814" s="501">
        <v>1</v>
      </c>
      <c r="J814" s="75">
        <f t="shared" si="41"/>
        <v>2000.96</v>
      </c>
      <c r="N814" s="5" t="s">
        <v>502</v>
      </c>
      <c r="Y814" s="2" t="s">
        <v>569</v>
      </c>
    </row>
    <row r="815" spans="1:25" ht="36" x14ac:dyDescent="0.25">
      <c r="A815" s="29">
        <v>7</v>
      </c>
      <c r="B815" s="499" t="s">
        <v>607</v>
      </c>
      <c r="C815" s="29">
        <v>23</v>
      </c>
      <c r="D815" s="29" t="s">
        <v>566</v>
      </c>
      <c r="E815" s="75">
        <v>44.73</v>
      </c>
      <c r="F815" s="500"/>
      <c r="G815" s="29">
        <v>23</v>
      </c>
      <c r="H815" s="75">
        <f t="shared" si="40"/>
        <v>1028.79</v>
      </c>
      <c r="I815" s="501">
        <v>1</v>
      </c>
      <c r="J815" s="75">
        <f t="shared" si="41"/>
        <v>1028.79</v>
      </c>
      <c r="N815" s="5" t="s">
        <v>502</v>
      </c>
      <c r="Y815" s="2" t="s">
        <v>569</v>
      </c>
    </row>
    <row r="816" spans="1:25" ht="36" x14ac:dyDescent="0.25">
      <c r="A816" s="29">
        <v>8</v>
      </c>
      <c r="B816" s="499" t="s">
        <v>608</v>
      </c>
      <c r="C816" s="29">
        <v>66</v>
      </c>
      <c r="D816" s="29" t="s">
        <v>604</v>
      </c>
      <c r="E816" s="75">
        <v>11.47</v>
      </c>
      <c r="F816" s="500"/>
      <c r="G816" s="29">
        <v>66</v>
      </c>
      <c r="H816" s="75">
        <f t="shared" si="40"/>
        <v>757.0200000000001</v>
      </c>
      <c r="I816" s="501">
        <v>1</v>
      </c>
      <c r="J816" s="75">
        <f t="shared" si="41"/>
        <v>757.0200000000001</v>
      </c>
      <c r="N816" s="5" t="s">
        <v>502</v>
      </c>
      <c r="Y816" s="2" t="s">
        <v>569</v>
      </c>
    </row>
    <row r="817" spans="1:38" ht="36" x14ac:dyDescent="0.25">
      <c r="A817" s="29">
        <v>9</v>
      </c>
      <c r="B817" s="499" t="s">
        <v>609</v>
      </c>
      <c r="C817" s="29">
        <v>33</v>
      </c>
      <c r="D817" s="29" t="s">
        <v>264</v>
      </c>
      <c r="E817" s="75">
        <v>41.37</v>
      </c>
      <c r="F817" s="500"/>
      <c r="G817" s="29">
        <v>33</v>
      </c>
      <c r="H817" s="75">
        <f t="shared" si="40"/>
        <v>1365.2099999999998</v>
      </c>
      <c r="I817" s="501">
        <v>1</v>
      </c>
      <c r="J817" s="75">
        <f t="shared" si="41"/>
        <v>1365.2099999999998</v>
      </c>
      <c r="N817" s="5" t="s">
        <v>502</v>
      </c>
      <c r="Y817" s="2" t="s">
        <v>569</v>
      </c>
    </row>
    <row r="818" spans="1:38" ht="36" x14ac:dyDescent="0.25">
      <c r="A818" s="29">
        <v>10</v>
      </c>
      <c r="B818" s="499" t="s">
        <v>610</v>
      </c>
      <c r="C818" s="29">
        <v>4</v>
      </c>
      <c r="D818" s="29" t="s">
        <v>30</v>
      </c>
      <c r="E818" s="75">
        <v>68.959999999999994</v>
      </c>
      <c r="F818" s="500"/>
      <c r="G818" s="29">
        <v>4</v>
      </c>
      <c r="H818" s="75">
        <f t="shared" si="40"/>
        <v>275.83999999999997</v>
      </c>
      <c r="I818" s="501">
        <v>1</v>
      </c>
      <c r="J818" s="75">
        <f t="shared" si="41"/>
        <v>275.83999999999997</v>
      </c>
      <c r="N818" s="5" t="s">
        <v>555</v>
      </c>
      <c r="Y818" s="2" t="s">
        <v>569</v>
      </c>
    </row>
    <row r="819" spans="1:38" ht="36" x14ac:dyDescent="0.25">
      <c r="A819" s="29">
        <v>11</v>
      </c>
      <c r="B819" s="499" t="s">
        <v>611</v>
      </c>
      <c r="C819" s="29">
        <v>4</v>
      </c>
      <c r="D819" s="29" t="s">
        <v>30</v>
      </c>
      <c r="E819" s="75">
        <v>96.2</v>
      </c>
      <c r="F819" s="500"/>
      <c r="G819" s="29">
        <v>4</v>
      </c>
      <c r="H819" s="75">
        <f t="shared" si="40"/>
        <v>384.8</v>
      </c>
      <c r="I819" s="501">
        <v>1</v>
      </c>
      <c r="J819" s="75">
        <f t="shared" si="41"/>
        <v>384.8</v>
      </c>
      <c r="N819" s="5" t="s">
        <v>555</v>
      </c>
      <c r="Y819" s="2" t="s">
        <v>569</v>
      </c>
    </row>
    <row r="820" spans="1:38" ht="36" x14ac:dyDescent="0.25">
      <c r="A820" s="29">
        <v>12</v>
      </c>
      <c r="B820" s="499" t="s">
        <v>612</v>
      </c>
      <c r="C820" s="29">
        <v>4</v>
      </c>
      <c r="D820" s="29" t="s">
        <v>30</v>
      </c>
      <c r="E820" s="75">
        <v>104.54</v>
      </c>
      <c r="F820" s="500"/>
      <c r="G820" s="29">
        <v>4</v>
      </c>
      <c r="H820" s="75">
        <f t="shared" si="40"/>
        <v>418.16</v>
      </c>
      <c r="I820" s="501">
        <v>1</v>
      </c>
      <c r="J820" s="75">
        <f t="shared" si="41"/>
        <v>418.16</v>
      </c>
      <c r="N820" s="5" t="s">
        <v>555</v>
      </c>
      <c r="Y820" s="2" t="s">
        <v>569</v>
      </c>
    </row>
    <row r="821" spans="1:38" x14ac:dyDescent="0.25">
      <c r="A821" s="29">
        <v>13</v>
      </c>
      <c r="B821" s="499" t="s">
        <v>613</v>
      </c>
      <c r="C821" s="29">
        <v>4</v>
      </c>
      <c r="D821" s="29" t="s">
        <v>30</v>
      </c>
      <c r="E821" s="75">
        <v>95.03</v>
      </c>
      <c r="F821" s="500"/>
      <c r="G821" s="29">
        <v>4</v>
      </c>
      <c r="H821" s="75">
        <f t="shared" si="40"/>
        <v>380.12</v>
      </c>
      <c r="I821" s="501">
        <v>1</v>
      </c>
      <c r="J821" s="75">
        <f t="shared" si="41"/>
        <v>380.12</v>
      </c>
      <c r="N821" s="5" t="s">
        <v>555</v>
      </c>
      <c r="Y821" s="2" t="s">
        <v>569</v>
      </c>
    </row>
    <row r="822" spans="1:38" x14ac:dyDescent="0.25">
      <c r="A822" s="29">
        <v>14</v>
      </c>
      <c r="B822" s="499" t="s">
        <v>614</v>
      </c>
      <c r="C822" s="29">
        <v>1</v>
      </c>
      <c r="D822" s="29" t="s">
        <v>264</v>
      </c>
      <c r="E822" s="75">
        <v>105</v>
      </c>
      <c r="F822" s="500"/>
      <c r="G822" s="29">
        <v>1</v>
      </c>
      <c r="H822" s="75">
        <f t="shared" si="40"/>
        <v>105</v>
      </c>
      <c r="I822" s="501">
        <v>1</v>
      </c>
      <c r="J822" s="75">
        <f t="shared" si="41"/>
        <v>105</v>
      </c>
      <c r="N822" s="5" t="s">
        <v>555</v>
      </c>
      <c r="Y822" s="2" t="s">
        <v>615</v>
      </c>
    </row>
    <row r="823" spans="1:38" x14ac:dyDescent="0.25">
      <c r="A823" s="29">
        <v>15</v>
      </c>
      <c r="B823" s="499" t="s">
        <v>616</v>
      </c>
      <c r="C823" s="29">
        <v>39.5</v>
      </c>
      <c r="D823" s="29" t="s">
        <v>266</v>
      </c>
      <c r="E823" s="75">
        <v>7.2</v>
      </c>
      <c r="F823" s="500"/>
      <c r="G823" s="29">
        <v>39.5</v>
      </c>
      <c r="H823" s="75">
        <f>G823*E823</f>
        <v>284.40000000000003</v>
      </c>
      <c r="I823" s="501">
        <v>1</v>
      </c>
      <c r="J823" s="75">
        <f t="shared" si="41"/>
        <v>284.40000000000003</v>
      </c>
      <c r="N823" s="5" t="s">
        <v>502</v>
      </c>
      <c r="Y823" s="2" t="s">
        <v>569</v>
      </c>
    </row>
    <row r="824" spans="1:38" ht="36" x14ac:dyDescent="0.25">
      <c r="A824" s="29">
        <v>16</v>
      </c>
      <c r="B824" s="499" t="s">
        <v>617</v>
      </c>
      <c r="C824" s="29">
        <v>1</v>
      </c>
      <c r="D824" s="29" t="s">
        <v>264</v>
      </c>
      <c r="E824" s="75">
        <v>150</v>
      </c>
      <c r="F824" s="500"/>
      <c r="G824" s="29">
        <v>1</v>
      </c>
      <c r="H824" s="75">
        <f>G824*E824</f>
        <v>150</v>
      </c>
      <c r="I824" s="501">
        <v>1</v>
      </c>
      <c r="J824" s="75">
        <f t="shared" si="41"/>
        <v>150</v>
      </c>
      <c r="N824" s="5" t="s">
        <v>502</v>
      </c>
      <c r="Y824" s="2" t="s">
        <v>615</v>
      </c>
    </row>
    <row r="825" spans="1:38" ht="36" x14ac:dyDescent="0.25">
      <c r="A825" s="29">
        <v>17</v>
      </c>
      <c r="B825" s="499" t="s">
        <v>618</v>
      </c>
      <c r="C825" s="29">
        <v>1</v>
      </c>
      <c r="D825" s="29" t="s">
        <v>571</v>
      </c>
      <c r="E825" s="75">
        <v>300</v>
      </c>
      <c r="F825" s="500"/>
      <c r="G825" s="29">
        <v>1</v>
      </c>
      <c r="H825" s="75">
        <f>G825*E825</f>
        <v>300</v>
      </c>
      <c r="I825" s="501">
        <v>1</v>
      </c>
      <c r="J825" s="75">
        <f t="shared" si="41"/>
        <v>300</v>
      </c>
      <c r="N825" s="5" t="s">
        <v>74</v>
      </c>
      <c r="Y825" s="2" t="s">
        <v>615</v>
      </c>
    </row>
    <row r="826" spans="1:38" ht="18.75" thickBot="1" x14ac:dyDescent="0.3">
      <c r="A826" s="55">
        <v>18</v>
      </c>
      <c r="B826" s="502" t="s">
        <v>619</v>
      </c>
      <c r="C826" s="55">
        <v>23</v>
      </c>
      <c r="D826" s="55" t="s">
        <v>566</v>
      </c>
      <c r="E826" s="103">
        <v>20.2</v>
      </c>
      <c r="F826" s="55"/>
      <c r="G826" s="55">
        <v>23</v>
      </c>
      <c r="H826" s="75">
        <f>G826*E826</f>
        <v>464.59999999999997</v>
      </c>
      <c r="I826" s="503">
        <v>1</v>
      </c>
      <c r="J826" s="103">
        <f>H826*I826</f>
        <v>464.59999999999997</v>
      </c>
      <c r="N826" s="5" t="s">
        <v>502</v>
      </c>
      <c r="Y826" s="2" t="s">
        <v>569</v>
      </c>
    </row>
    <row r="827" spans="1:38" ht="18.75" thickBot="1" x14ac:dyDescent="0.3">
      <c r="B827" s="504"/>
      <c r="E827" s="269" t="s">
        <v>57</v>
      </c>
      <c r="F827" s="505">
        <f>SUM(F809:F826)</f>
        <v>0</v>
      </c>
      <c r="H827" s="62">
        <f>SUM(H809:H826)</f>
        <v>13289.359999999999</v>
      </c>
      <c r="J827" s="506">
        <f>SUM(J809:J826)</f>
        <v>13289.359999999999</v>
      </c>
      <c r="N827" s="2"/>
    </row>
    <row r="828" spans="1:38" x14ac:dyDescent="0.25">
      <c r="A828" s="540"/>
      <c r="B828" s="540"/>
      <c r="C828" s="540"/>
      <c r="D828" s="540"/>
      <c r="E828" s="540"/>
      <c r="F828" s="540"/>
      <c r="N828" s="2"/>
    </row>
    <row r="829" spans="1:38" x14ac:dyDescent="0.2">
      <c r="E829" s="507" t="s">
        <v>620</v>
      </c>
      <c r="F829" s="508">
        <f>SUM(F57,F84,F104,F115,F176,F253,F298,F354,F619,F658,F720,F777,F805,F827)</f>
        <v>77432.004000000001</v>
      </c>
      <c r="H829" s="508">
        <f>SUM(H57,H84,H104,H115,H176,H253,H298,H354,H619,H658,H720,H777,H805,H827)</f>
        <v>102149.875</v>
      </c>
      <c r="J829" s="508">
        <f>SUM(J57,J84,J104,J115,J176,J253,J298,J354,J619,J658,J720,J777,J805,J827)</f>
        <v>102149.875</v>
      </c>
      <c r="W829" s="24" t="s">
        <v>18</v>
      </c>
      <c r="AF829" s="2">
        <f t="shared" ref="AF829:AF853" si="42">SUMIF($N:$N,$W829,F:F)</f>
        <v>18186.499999999996</v>
      </c>
      <c r="AH829" s="2">
        <f t="shared" ref="AH829:AH853" si="43">SUMIF($N:$N,$W829,H:H)</f>
        <v>15848.499999999998</v>
      </c>
      <c r="AJ829" s="2">
        <f t="shared" ref="AJ829:AJ853" si="44">SUMIF($N:$N,$W829,J:J)</f>
        <v>15848.499999999998</v>
      </c>
      <c r="AL829" s="4"/>
    </row>
    <row r="830" spans="1:38" x14ac:dyDescent="0.25">
      <c r="A830" s="540"/>
      <c r="B830" s="540"/>
      <c r="C830" s="540"/>
      <c r="D830" s="540"/>
      <c r="E830" s="540"/>
      <c r="F830" s="540"/>
      <c r="W830" s="5" t="s">
        <v>62</v>
      </c>
      <c r="AF830" s="2">
        <f t="shared" si="42"/>
        <v>892.99999999999989</v>
      </c>
      <c r="AH830" s="2">
        <f t="shared" si="43"/>
        <v>3013</v>
      </c>
      <c r="AJ830" s="2">
        <f t="shared" si="44"/>
        <v>3013</v>
      </c>
      <c r="AL830" s="4"/>
    </row>
    <row r="831" spans="1:38" x14ac:dyDescent="0.25">
      <c r="W831" s="5" t="s">
        <v>74</v>
      </c>
      <c r="AF831" s="2">
        <f t="shared" si="42"/>
        <v>0</v>
      </c>
      <c r="AH831" s="2">
        <f t="shared" si="43"/>
        <v>300</v>
      </c>
      <c r="AJ831" s="2">
        <f t="shared" si="44"/>
        <v>300</v>
      </c>
      <c r="AL831" s="4"/>
    </row>
    <row r="832" spans="1:38" x14ac:dyDescent="0.25">
      <c r="A832" s="540"/>
      <c r="B832" s="540"/>
      <c r="C832" s="540"/>
      <c r="D832" s="540"/>
      <c r="E832" s="540"/>
      <c r="F832" s="540"/>
      <c r="W832" s="5" t="s">
        <v>94</v>
      </c>
      <c r="AF832" s="2">
        <f t="shared" si="42"/>
        <v>0</v>
      </c>
      <c r="AH832" s="2">
        <f t="shared" si="43"/>
        <v>0</v>
      </c>
      <c r="AJ832" s="2">
        <f t="shared" si="44"/>
        <v>0</v>
      </c>
      <c r="AL832" s="4"/>
    </row>
    <row r="833" spans="1:38" x14ac:dyDescent="0.25">
      <c r="W833" s="5" t="s">
        <v>163</v>
      </c>
      <c r="AF833" s="2">
        <f t="shared" si="42"/>
        <v>20184.364000000001</v>
      </c>
      <c r="AH833" s="2">
        <f t="shared" si="43"/>
        <v>11856.295000000002</v>
      </c>
      <c r="AJ833" s="2">
        <f t="shared" si="44"/>
        <v>11856.295000000002</v>
      </c>
      <c r="AL833" s="4"/>
    </row>
    <row r="834" spans="1:38" x14ac:dyDescent="0.25">
      <c r="W834" s="5" t="s">
        <v>274</v>
      </c>
      <c r="AF834" s="2">
        <f t="shared" si="42"/>
        <v>0</v>
      </c>
      <c r="AH834" s="2">
        <f t="shared" si="43"/>
        <v>1433.99</v>
      </c>
      <c r="AJ834" s="2">
        <f t="shared" si="44"/>
        <v>1433.99</v>
      </c>
      <c r="AL834" s="4"/>
    </row>
    <row r="835" spans="1:38" x14ac:dyDescent="0.25">
      <c r="W835" s="5" t="s">
        <v>296</v>
      </c>
      <c r="AF835" s="2">
        <f t="shared" si="42"/>
        <v>0</v>
      </c>
      <c r="AH835" s="2">
        <f t="shared" si="43"/>
        <v>548.95000000000005</v>
      </c>
      <c r="AJ835" s="2">
        <f t="shared" si="44"/>
        <v>548.95000000000005</v>
      </c>
      <c r="AL835" s="4"/>
    </row>
    <row r="836" spans="1:38" x14ac:dyDescent="0.25">
      <c r="W836" s="5" t="s">
        <v>301</v>
      </c>
      <c r="AF836" s="2">
        <f t="shared" si="42"/>
        <v>643.5</v>
      </c>
      <c r="AH836" s="2">
        <f t="shared" si="43"/>
        <v>0</v>
      </c>
      <c r="AJ836" s="2">
        <f t="shared" si="44"/>
        <v>0</v>
      </c>
      <c r="AL836" s="4"/>
    </row>
    <row r="837" spans="1:38" x14ac:dyDescent="0.25">
      <c r="A837" s="540"/>
      <c r="B837" s="540"/>
      <c r="C837" s="540"/>
      <c r="D837" s="540"/>
      <c r="E837" s="540"/>
      <c r="F837" s="540"/>
      <c r="W837" s="5" t="s">
        <v>306</v>
      </c>
      <c r="AF837" s="2">
        <f t="shared" si="42"/>
        <v>25826</v>
      </c>
      <c r="AH837" s="2">
        <f t="shared" si="43"/>
        <v>26198.059999999998</v>
      </c>
      <c r="AJ837" s="2">
        <f t="shared" si="44"/>
        <v>26198.059999999998</v>
      </c>
      <c r="AL837" s="4"/>
    </row>
    <row r="838" spans="1:38" x14ac:dyDescent="0.25">
      <c r="W838" s="5" t="s">
        <v>329</v>
      </c>
      <c r="AF838" s="2">
        <f t="shared" si="42"/>
        <v>0</v>
      </c>
      <c r="AH838" s="2">
        <f t="shared" si="43"/>
        <v>0</v>
      </c>
      <c r="AJ838" s="2">
        <f t="shared" si="44"/>
        <v>0</v>
      </c>
      <c r="AL838" s="4"/>
    </row>
    <row r="839" spans="1:38" x14ac:dyDescent="0.2">
      <c r="W839" s="24" t="s">
        <v>338</v>
      </c>
      <c r="AF839" s="2">
        <f t="shared" si="42"/>
        <v>0</v>
      </c>
      <c r="AH839" s="2">
        <f t="shared" si="43"/>
        <v>0</v>
      </c>
      <c r="AJ839" s="2">
        <f t="shared" si="44"/>
        <v>0</v>
      </c>
      <c r="AL839" s="4"/>
    </row>
    <row r="840" spans="1:38" x14ac:dyDescent="0.25">
      <c r="A840" s="540"/>
      <c r="B840" s="540"/>
      <c r="C840" s="540"/>
      <c r="D840" s="540"/>
      <c r="E840" s="540"/>
      <c r="F840" s="540"/>
      <c r="W840" s="5" t="s">
        <v>467</v>
      </c>
      <c r="AF840" s="2">
        <f t="shared" si="42"/>
        <v>2175.7600000000002</v>
      </c>
      <c r="AH840" s="2">
        <f t="shared" si="43"/>
        <v>3927.16</v>
      </c>
      <c r="AJ840" s="2">
        <f t="shared" si="44"/>
        <v>3927.16</v>
      </c>
      <c r="AL840" s="4"/>
    </row>
    <row r="841" spans="1:38" x14ac:dyDescent="0.25">
      <c r="W841" s="5" t="s">
        <v>489</v>
      </c>
      <c r="AF841" s="2">
        <f t="shared" si="42"/>
        <v>588</v>
      </c>
      <c r="AH841" s="2">
        <f t="shared" si="43"/>
        <v>5361.92</v>
      </c>
      <c r="AJ841" s="2">
        <f t="shared" si="44"/>
        <v>5361.92</v>
      </c>
      <c r="AL841" s="4"/>
    </row>
    <row r="842" spans="1:38" x14ac:dyDescent="0.25">
      <c r="A842" s="540"/>
      <c r="B842" s="540"/>
      <c r="C842" s="540"/>
      <c r="D842" s="540"/>
      <c r="E842" s="540"/>
      <c r="F842" s="540"/>
      <c r="W842" s="5" t="s">
        <v>499</v>
      </c>
      <c r="AF842" s="2">
        <f t="shared" si="42"/>
        <v>0</v>
      </c>
      <c r="AH842" s="2">
        <f t="shared" si="43"/>
        <v>0</v>
      </c>
      <c r="AJ842" s="2">
        <f t="shared" si="44"/>
        <v>0</v>
      </c>
      <c r="AL842" s="4"/>
    </row>
    <row r="843" spans="1:38" x14ac:dyDescent="0.25">
      <c r="W843" s="5" t="s">
        <v>502</v>
      </c>
      <c r="AF843" s="2">
        <f t="shared" si="42"/>
        <v>1570.88</v>
      </c>
      <c r="AH843" s="2">
        <f t="shared" si="43"/>
        <v>29273.280000000002</v>
      </c>
      <c r="AJ843" s="2">
        <f t="shared" si="44"/>
        <v>29273.280000000002</v>
      </c>
      <c r="AL843" s="4"/>
    </row>
    <row r="844" spans="1:38" x14ac:dyDescent="0.25">
      <c r="W844" s="5" t="s">
        <v>517</v>
      </c>
      <c r="AF844" s="2">
        <f t="shared" si="42"/>
        <v>0</v>
      </c>
      <c r="AH844" s="2">
        <f t="shared" si="43"/>
        <v>0</v>
      </c>
      <c r="AJ844" s="2">
        <f t="shared" si="44"/>
        <v>0</v>
      </c>
      <c r="AL844" s="4"/>
    </row>
    <row r="845" spans="1:38" x14ac:dyDescent="0.25">
      <c r="W845" s="5" t="s">
        <v>520</v>
      </c>
      <c r="AF845" s="2">
        <f t="shared" si="42"/>
        <v>864</v>
      </c>
      <c r="AH845" s="2">
        <f t="shared" si="43"/>
        <v>984</v>
      </c>
      <c r="AJ845" s="2">
        <f t="shared" si="44"/>
        <v>984</v>
      </c>
      <c r="AL845" s="4"/>
    </row>
    <row r="846" spans="1:38" x14ac:dyDescent="0.25">
      <c r="W846" s="5" t="s">
        <v>527</v>
      </c>
      <c r="AF846" s="2">
        <f t="shared" si="42"/>
        <v>0</v>
      </c>
      <c r="AH846" s="2">
        <f t="shared" si="43"/>
        <v>0</v>
      </c>
      <c r="AJ846" s="2">
        <f t="shared" si="44"/>
        <v>0</v>
      </c>
      <c r="AL846" s="4"/>
    </row>
    <row r="847" spans="1:38" x14ac:dyDescent="0.25">
      <c r="W847" s="5" t="s">
        <v>534</v>
      </c>
      <c r="AF847" s="2">
        <f t="shared" si="42"/>
        <v>0</v>
      </c>
      <c r="AH847" s="2">
        <f t="shared" si="43"/>
        <v>200</v>
      </c>
      <c r="AJ847" s="2">
        <f t="shared" si="44"/>
        <v>200</v>
      </c>
      <c r="AL847" s="4"/>
    </row>
    <row r="848" spans="1:38" x14ac:dyDescent="0.25">
      <c r="W848" s="5" t="s">
        <v>542</v>
      </c>
      <c r="AF848" s="2">
        <f t="shared" si="42"/>
        <v>0</v>
      </c>
      <c r="AH848" s="2">
        <f t="shared" si="43"/>
        <v>0</v>
      </c>
      <c r="AJ848" s="2">
        <f t="shared" si="44"/>
        <v>0</v>
      </c>
      <c r="AL848" s="4"/>
    </row>
    <row r="849" spans="23:38" x14ac:dyDescent="0.25">
      <c r="W849" s="5" t="s">
        <v>548</v>
      </c>
      <c r="AF849" s="2">
        <f t="shared" si="42"/>
        <v>250</v>
      </c>
      <c r="AH849" s="2">
        <f t="shared" si="43"/>
        <v>250</v>
      </c>
      <c r="AJ849" s="2">
        <f t="shared" si="44"/>
        <v>250</v>
      </c>
      <c r="AL849" s="4"/>
    </row>
    <row r="850" spans="23:38" x14ac:dyDescent="0.25">
      <c r="W850" s="5" t="s">
        <v>555</v>
      </c>
      <c r="AF850" s="2">
        <f t="shared" si="42"/>
        <v>6000</v>
      </c>
      <c r="AH850" s="2">
        <f t="shared" si="43"/>
        <v>1563.92</v>
      </c>
      <c r="AJ850" s="2">
        <f t="shared" si="44"/>
        <v>1563.92</v>
      </c>
      <c r="AL850" s="4"/>
    </row>
    <row r="851" spans="23:38" x14ac:dyDescent="0.25">
      <c r="W851" s="5" t="s">
        <v>559</v>
      </c>
      <c r="AF851" s="2">
        <f t="shared" si="42"/>
        <v>250</v>
      </c>
      <c r="AH851" s="2">
        <f t="shared" si="43"/>
        <v>500</v>
      </c>
      <c r="AJ851" s="2">
        <f t="shared" si="44"/>
        <v>500</v>
      </c>
      <c r="AL851" s="4"/>
    </row>
    <row r="852" spans="23:38" x14ac:dyDescent="0.25">
      <c r="W852" s="5" t="s">
        <v>578</v>
      </c>
      <c r="AF852" s="2">
        <f t="shared" si="42"/>
        <v>0</v>
      </c>
      <c r="AH852" s="2">
        <f t="shared" si="43"/>
        <v>890.8</v>
      </c>
      <c r="AJ852" s="2">
        <f t="shared" si="44"/>
        <v>890.8</v>
      </c>
      <c r="AL852" s="4"/>
    </row>
    <row r="853" spans="23:38" x14ac:dyDescent="0.25">
      <c r="W853" s="5" t="s">
        <v>621</v>
      </c>
      <c r="AF853" s="2">
        <f t="shared" si="42"/>
        <v>0</v>
      </c>
      <c r="AH853" s="2">
        <f t="shared" si="43"/>
        <v>0</v>
      </c>
      <c r="AJ853" s="2">
        <f t="shared" si="44"/>
        <v>0</v>
      </c>
      <c r="AL853" s="4"/>
    </row>
    <row r="856" spans="23:38" x14ac:dyDescent="0.25">
      <c r="AF856" s="2">
        <f>SUM(AF829:AF853)</f>
        <v>77432.004000000001</v>
      </c>
      <c r="AH856" s="2">
        <f>SUM(AH829:AH853)</f>
        <v>102149.875</v>
      </c>
      <c r="AJ856" s="2">
        <f>SUM(AJ829:AJ853)</f>
        <v>102149.875</v>
      </c>
    </row>
    <row r="859" spans="23:38" x14ac:dyDescent="0.25">
      <c r="AJ859" s="3">
        <f>J829-AJ856</f>
        <v>0</v>
      </c>
    </row>
  </sheetData>
  <mergeCells count="22">
    <mergeCell ref="A832:F832"/>
    <mergeCell ref="A837:F837"/>
    <mergeCell ref="A840:F840"/>
    <mergeCell ref="A842:F842"/>
    <mergeCell ref="A660:F660"/>
    <mergeCell ref="A722:F722"/>
    <mergeCell ref="A779:F779"/>
    <mergeCell ref="A807:F807"/>
    <mergeCell ref="A828:F828"/>
    <mergeCell ref="A830:F830"/>
    <mergeCell ref="A621:F621"/>
    <mergeCell ref="A6:A7"/>
    <mergeCell ref="B6:F7"/>
    <mergeCell ref="A9:F9"/>
    <mergeCell ref="A59:F59"/>
    <mergeCell ref="A86:F86"/>
    <mergeCell ref="A106:F106"/>
    <mergeCell ref="A117:F117"/>
    <mergeCell ref="A178:F178"/>
    <mergeCell ref="A255:F255"/>
    <mergeCell ref="A300:F300"/>
    <mergeCell ref="A356:F356"/>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Dickson</dc:creator>
  <cp:lastModifiedBy>Regina Akinbola</cp:lastModifiedBy>
  <dcterms:created xsi:type="dcterms:W3CDTF">2022-07-14T11:42:51Z</dcterms:created>
  <dcterms:modified xsi:type="dcterms:W3CDTF">2022-08-26T13:09:25Z</dcterms:modified>
</cp:coreProperties>
</file>