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lambeth-my.sharepoint.com/personal/rakinbola_lambeth_gov_uk/Documents/Desktop/FOIs/Data hub stuff/"/>
    </mc:Choice>
  </mc:AlternateContent>
  <xr:revisionPtr revIDLastSave="0" documentId="8_{CD974EC3-CDD6-4E5C-BE31-8F6CFD51B8CA}" xr6:coauthVersionLast="47" xr6:coauthVersionMax="47" xr10:uidLastSave="{00000000-0000-0000-0000-000000000000}"/>
  <bookViews>
    <workbookView xWindow="-120" yWindow="-120" windowWidth="20730" windowHeight="11160" xr2:uid="{DD7897FB-18AF-4779-B8A7-2580B57CB9CC}"/>
  </bookViews>
  <sheets>
    <sheet name="88 Bedford Road"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s>
  <definedNames>
    <definedName name="__123Graph_X" hidden="1">[1]SUMMARY!#REF!</definedName>
    <definedName name="__age72">#REF!</definedName>
    <definedName name="_age72">#REF!</definedName>
    <definedName name="_AWG10">'[2]Recharges10-11'!$K$42:$O$52</definedName>
    <definedName name="_AWG11">'[2]Recharges11-12'!$K$42:$O$52</definedName>
    <definedName name="_AWG12">'[2]Recharges12-13'!$K$42:$O$52</definedName>
    <definedName name="_Eng10">'[2]Recharges10-11'!$K$170:$O$181</definedName>
    <definedName name="_Eng11">'[2]Recharges11-12'!$K$170:$O$181</definedName>
    <definedName name="_Eng12">'[2]Recharges12-13'!$K$170:$O$181</definedName>
    <definedName name="_xlnm._FilterDatabase" localSheetId="0" hidden="1">'88 Bedford Road'!$A$1:$M$985</definedName>
    <definedName name="_Key1" hidden="1">#REF!</definedName>
    <definedName name="_Order1" hidden="1">255</definedName>
    <definedName name="_PLH103">#REF!</definedName>
    <definedName name="_PLH203">#REF!</definedName>
    <definedName name="_QA10">'[2]Recharges10-11'!$K$186:$O$197</definedName>
    <definedName name="_QA11">'[2]Recharges11-12'!$K$186:$O$197</definedName>
    <definedName name="_QA12">'[2]Recharges12-13'!$K$186:$O$197</definedName>
    <definedName name="_SHE10">'[2]Recharges10-11'!$K$154:$O$165</definedName>
    <definedName name="_SHE11">'[2]Recharges11-12'!$K$154:$O$165</definedName>
    <definedName name="_SHE12">'[2]Recharges12-13'!$K$154:$O$165</definedName>
    <definedName name="_Sort" hidden="1">#REF!</definedName>
    <definedName name="_SUB1">#REF!</definedName>
    <definedName name="a">#REF!</definedName>
    <definedName name="aaa">[3]Estimate!$F$38</definedName>
    <definedName name="AACEmth2003">#REF!</definedName>
    <definedName name="AACEmthactl">#REF!</definedName>
    <definedName name="AACEmthLE2">#REF!</definedName>
    <definedName name="AACEmthPlan">#REF!</definedName>
    <definedName name="AACEytd2003">#REF!</definedName>
    <definedName name="AACEytdactl">#REF!</definedName>
    <definedName name="AACEytdLE2">#REF!</definedName>
    <definedName name="AACEytdPlan">#REF!</definedName>
    <definedName name="AAmth2003Var">'[4]Final Results'!$E$46</definedName>
    <definedName name="AAmthactl">'[4]Final Results'!$B$46</definedName>
    <definedName name="AAmthLE2Var">'[4]Final Results'!$C$46</definedName>
    <definedName name="AAmthPlanVar">'[4]Final Results'!$D$46</definedName>
    <definedName name="AAname">'[4]Final Results'!$F$46</definedName>
    <definedName name="AAytd2003Var">'[4]Final Results'!$J$46</definedName>
    <definedName name="AAytdactl">'[4]Final Results'!$G$46</definedName>
    <definedName name="AAytdLE2Var">'[4]Final Results'!$H$46</definedName>
    <definedName name="AAytdPlanVar">'[4]Final Results'!$I$46</definedName>
    <definedName name="ABNORMAL_S2C">#REF!</definedName>
    <definedName name="ABNORMALS">#REF!</definedName>
    <definedName name="ABNORMALS2">#REF!</definedName>
    <definedName name="ABNORMALS2B">[5]Worksheet!$F$45</definedName>
    <definedName name="ABNORMALS2C">'[6]Appendix 1 Option 2B'!$F$67</definedName>
    <definedName name="Absenteeism">'[7]data tables'!$D$330:$P$360</definedName>
    <definedName name="Act03_match_mth">[8]Data!$B$5:$N$5</definedName>
    <definedName name="Act03_match_ytd">[8]Data!$P$5:$AB$5</definedName>
    <definedName name="Act03_mth">[8]Data!$B$6:$N$15</definedName>
    <definedName name="Act03_ytd">[8]Data!$P$6:$AB$15</definedName>
    <definedName name="Act04_match_mth">[8]Data!$B$18:$N$18</definedName>
    <definedName name="Act04_match_ytd">[8]Data!$P$18:$AB$18</definedName>
    <definedName name="Act04_mth">[8]Data!$B$19:$N$28</definedName>
    <definedName name="Act04_ytd">[8]Data!$P$19:$AB$28</definedName>
    <definedName name="ActlMthOpCfHome">#REF!</definedName>
    <definedName name="ActlMthOpProfHome">#REF!</definedName>
    <definedName name="ActlYtdOpCfHome">#REF!</definedName>
    <definedName name="ActlYtdOpProfHome">#REF!</definedName>
    <definedName name="Actual_AssocJVs_Month">'[4]Final Results'!$B$17</definedName>
    <definedName name="Actual_AssocJVs_ytd">'[4]Final Results'!$G$17</definedName>
    <definedName name="Actual_Grossprofit_Month">'[4]Final Results'!$B$11</definedName>
    <definedName name="Actual_Grossprofit_ytd">'[4]Final Results'!$G$11</definedName>
    <definedName name="Actual_Opcosts_Month">'[4]Final Results'!$B$14</definedName>
    <definedName name="Actual_Opcosts_ytd">'[4]Final Results'!$G$14</definedName>
    <definedName name="Actual_Salefixedassets_Month">'[4]Final Results'!$B$18</definedName>
    <definedName name="Actual_Salefixedassets_ytd">'[4]Final Results'!$G$18</definedName>
    <definedName name="Actual_Tax_Month">'[4]Final Results'!$B$25</definedName>
    <definedName name="Actual_Tax_ytd">'[4]Final Results'!$G$25</definedName>
    <definedName name="Actual_Turnover_Month">'[4]Final Results'!$B$10</definedName>
    <definedName name="Actual_Turnover_ytd">'[4]Final Results'!$G$10</definedName>
    <definedName name="Actuals">#REF!</definedName>
    <definedName name="ActualsMONTH">#REF!</definedName>
    <definedName name="ActualsYTD">#REF!</definedName>
    <definedName name="ADAPTATIONS">[9]Abnormals!$F$30</definedName>
    <definedName name="Additional_Periods">#REF!</definedName>
    <definedName name="Additional_Periods_List">[10]Lists!$C$4:$C$7</definedName>
    <definedName name="ADDRESS">'[9]DATA INPUT'!$D$3</definedName>
    <definedName name="AFRActual">'[7]data tables'!$D$198:$P$228</definedName>
    <definedName name="ageing">#REF!</definedName>
    <definedName name="AMOUNT">[11]Sheet2!$G$3:$H$14</definedName>
    <definedName name="AP">[12]Savings!#REF!</definedName>
    <definedName name="AP_SSC">'[2]Recharges10-11'!$A$74:$E$85</definedName>
    <definedName name="AP_SSC10">'[2]Recharges10-11'!$K$74:$O$85</definedName>
    <definedName name="AP_SSC11">'[2]Recharges11-12'!$K$74:$O$85</definedName>
    <definedName name="AP_SSC12">'[2]Recharges12-13'!$K$74:$O$85</definedName>
    <definedName name="APARTMENT_ENTR_DOOR">'[9]DATA INPUT'!$E$80</definedName>
    <definedName name="Architect">'[13]Project Directory'!$D$18</definedName>
    <definedName name="AREA_BALCONIES">'[9]DATA INPUT'!$E$33</definedName>
    <definedName name="AREA_BATHROOM_FLOOR">'[9]DATA INPUT'!$E$102</definedName>
    <definedName name="AREA_BUILDING">'[9]DATA INPUT'!$E$113</definedName>
    <definedName name="AREA_CAR_PARK">'[9]DATA INPUT'!$E$114</definedName>
    <definedName name="AREA_COMMUNAL_CORRIDORS">'[9]DATA INPUT'!$E$100</definedName>
    <definedName name="AREA_ENSUITE_FLOOR">'[9]DATA INPUT'!$E$104</definedName>
    <definedName name="AREA_FLAT_ROOF">'[9]DATA INPUT'!$E$36</definedName>
    <definedName name="AREA_GROUND_FLOOR">'[9]DATA INPUT'!$E$31</definedName>
    <definedName name="AREA_KITCHEN_FLOOR">'[9]DATA INPUT'!$E$101</definedName>
    <definedName name="AREA_OF_WINDOWS">'[9]DATA INPUT'!$E$55</definedName>
    <definedName name="AREA_PAVING">'[9]DATA INPUT'!$E$116</definedName>
    <definedName name="AREA_PITCHED_ROOF">'[9]DATA INPUT'!$E$38</definedName>
    <definedName name="AREA_ROOFLIGHTS">'[9]DATA INPUT'!$E$43</definedName>
    <definedName name="AREA_SITE">'[9]DATA INPUT'!$E$112</definedName>
    <definedName name="AREA_STAIR1">'[9]DATA INPUT'!$E$95</definedName>
    <definedName name="AREA_STAIR2">'[9]DATA INPUT'!$E$96</definedName>
    <definedName name="AREA_STAIR3">'[9]DATA INPUT'!$E$97</definedName>
    <definedName name="AREA_STAIR4">'[9]DATA INPUT'!$E$98</definedName>
    <definedName name="AREA_STAIR5">'[9]DATA INPUT'!$E$99</definedName>
    <definedName name="AREA_SUBSTRUCTURE">'[9]DATA INPUT'!$E$20</definedName>
    <definedName name="AREA_UPPER_FLOORS">'[9]DATA INPUT'!$E$32</definedName>
    <definedName name="AREA_WC_FLOOR">'[9]DATA INPUT'!$E$103</definedName>
    <definedName name="as">#REF!</definedName>
    <definedName name="ASBESTOS_REMOVAL">[9]Abnormals!$F$12</definedName>
    <definedName name="Audit">'[2]Recharges10-11'!$A$26:$E$36</definedName>
    <definedName name="Audit10">'[2]Recharges10-11'!$K$26:$O$36</definedName>
    <definedName name="Audit11">'[2]Recharges11-12'!$K$26:$O$36</definedName>
    <definedName name="Audit12">'[2]Recharges12-13'!$K$26:$O$36</definedName>
    <definedName name="Ave_KPI">#REF!</definedName>
    <definedName name="AWG">'[2]Recharges10-11'!$A$42:$E$52</definedName>
    <definedName name="b">#REF!</definedName>
    <definedName name="BALANCE_SHEET___CAPITALRESERVES">#REF!</definedName>
    <definedName name="BALANCE_SHEET___NET_ASSETS">#REF!</definedName>
    <definedName name="BALCONIES">[9]Abnormals!$F$24</definedName>
    <definedName name="BALCONY_STORE_DOOR">'[9]DATA INPUT'!$E$63</definedName>
    <definedName name="BALUSTRADE_TO_BALCONIES">'[9]DATA INPUT'!$E$34</definedName>
    <definedName name="BARGE_BOARDS">'[9]DATA INPUT'!$E$40</definedName>
    <definedName name="BASEMENT">[9]Construction!$I$58</definedName>
    <definedName name="Bednumber">#REF!</definedName>
    <definedName name="Bednumbers">[14]Sheet1!$A$2:$A$6</definedName>
    <definedName name="BGR_CC_YTD2003ACT">[15]Adjustments!#REF!</definedName>
    <definedName name="BGR_CC_YTD2004ACT">[15]Adjustments!#REF!</definedName>
    <definedName name="BGR_CC_YTD2004PLAN">[15]Adjustments!#REF!</definedName>
    <definedName name="BGR_CCR_YTD2003">[15]Adjustments!#REF!</definedName>
    <definedName name="BGR_CCR_YTD2004ACT">[15]Adjustments!#REF!</definedName>
    <definedName name="BGR_CCR_YTD2004PLAN">[15]Adjustments!#REF!</definedName>
    <definedName name="BGR_CF_2003ACT">'[4]Cashflow (5)'!$E$20</definedName>
    <definedName name="BGR_CF_2004ACT">'[4]Cashflow (5)'!$B$20</definedName>
    <definedName name="BGR_CF_2004LE2">'[4]Cashflow (5)'!$C$20</definedName>
    <definedName name="BGR_CF_2004PLAN">'[4]Cashflow (5)'!$D$20</definedName>
    <definedName name="BGR_CF_YTD2003ACT">'[4]Cashflow (5)'!$J$20</definedName>
    <definedName name="BGR_CF_YTD2004ACT">'[4]Cashflow (5)'!$G$20</definedName>
    <definedName name="BGR_CF_YTD2004LE2">'[4]Cashflow (5)'!$H$20</definedName>
    <definedName name="BGR_CF_YTD2004PLAN">'[4]Cashflow (5)'!$I$20</definedName>
    <definedName name="BGR_PL_refresh">'[16]Query variables'!#REF!</definedName>
    <definedName name="BGR_sort">'[17]British Gas'!$AE$36:$AF$46</definedName>
    <definedName name="BGRCEmth2003">#REF!</definedName>
    <definedName name="BGRCEmthactl">#REF!</definedName>
    <definedName name="BGRCEmthLE2">#REF!</definedName>
    <definedName name="BGRCEmthPlan">#REF!</definedName>
    <definedName name="BGRCEytd2003">#REF!</definedName>
    <definedName name="BGRCEytdactl">#REF!</definedName>
    <definedName name="BGRCEytdLE2">#REF!</definedName>
    <definedName name="BGRCEytdPlan">#REF!</definedName>
    <definedName name="BGRmth2003Var">'[4]Final Results'!$E$42</definedName>
    <definedName name="BGRmthactl">'[4]Final Results'!$B$42</definedName>
    <definedName name="BGRmthLE2Var">'[4]Final Results'!$C$42</definedName>
    <definedName name="BGRmthPlanVar">'[4]Final Results'!$D$42</definedName>
    <definedName name="BGRname">'[4]Final Results'!$F$42</definedName>
    <definedName name="BGRytd2003Var">#REF!</definedName>
    <definedName name="BGRytdactl">'[4]Final Results'!$G$42</definedName>
    <definedName name="BGRytdLE2Var">'[4]Final Results'!$H$42</definedName>
    <definedName name="BGRytdPlanVar">'[4]Final Results'!$I$42</definedName>
    <definedName name="BGytd2003Var">'[4]Final Results'!$J$42</definedName>
    <definedName name="BILEE" hidden="1">[18]SUMMARY!#REF!</definedName>
    <definedName name="blank">'[19]Currency Sheet'!$A$2</definedName>
    <definedName name="bplans04">#REF!</definedName>
    <definedName name="BPM">#REF!</definedName>
    <definedName name="BREAKING_OUT">'[9]DATA INPUT'!$E$18</definedName>
    <definedName name="BS">#REF!</definedName>
    <definedName name="BS_1">#REF!</definedName>
    <definedName name="BS_2">#REF!</definedName>
    <definedName name="BS_ACTUAL_03">'[20]BS data'!$A$92:$P$128</definedName>
    <definedName name="BS_ACTUAL_04">'[20]BS data'!$A$7:$P$43</definedName>
    <definedName name="BS_Client">'[2]Recharges10-11'!$A$106:$E$117</definedName>
    <definedName name="BS_Client10">'[2]Recharges10-11'!$K$106:$O$117</definedName>
    <definedName name="BS_Client11">'[2]Recharges11-12'!$K$106:$O$117</definedName>
    <definedName name="BS_Client12">'[2]Recharges12-13'!$K$106:$O$117</definedName>
    <definedName name="BS_drill03">#REF!</definedName>
    <definedName name="BS_drill04">#REF!</definedName>
    <definedName name="BS_HH">'[2]Recharges10-11'!$A$122:$E$132</definedName>
    <definedName name="BS_HH10">'[2]Recharges10-11'!$K$122:$O$132</definedName>
    <definedName name="BS_HH11">'[2]Recharges11-12'!$K$122:$O$132</definedName>
    <definedName name="BS_HH12">'[2]Recharges12-13'!$K$122:$O$132</definedName>
    <definedName name="BS_LE_04">'[20]BS data'!$A$134:$P$170</definedName>
    <definedName name="BS_PLAN_04">'[20]BS data'!$A$50:$P$86</definedName>
    <definedName name="Bud04_match_mth">[8]Data!$B$31:$N$31</definedName>
    <definedName name="Bud04_match_ytd">[8]Data!$P$31:$AB$31</definedName>
    <definedName name="Bud04_mth">[8]Data!$B$32:$N$41</definedName>
    <definedName name="Bud04_ytd">[8]Data!$P$32:$AB$41</definedName>
    <definedName name="budgets">#REF!</definedName>
    <definedName name="BudgetScenario">#REF!</definedName>
    <definedName name="busplansYTD">#REF!</definedName>
    <definedName name="BWIC_SERVICES">[9]Construction!$I$470</definedName>
    <definedName name="canadaeleccustomers">[21]NA!$AF$53:$AH$74</definedName>
    <definedName name="canadagascustomers">[21]NA!$AA$36:$AC$56</definedName>
    <definedName name="CANOPY">#REF!</definedName>
    <definedName name="capital">#REF!</definedName>
    <definedName name="CASH">'[22]Cash Flow'!$C$42:OFFSET('[22]Cash Flow'!$D$42,'[22]Cash Flow'!$C$33,0)</definedName>
    <definedName name="Cash_LE402">#REF!</definedName>
    <definedName name="Cash_Op03">#REF!</definedName>
    <definedName name="Cash_Op04">#REF!</definedName>
    <definedName name="CashAct">'[7]data tables'!$D$134:$P$164</definedName>
    <definedName name="CashBud">'[7]data tables'!$D$166:$P$196</definedName>
    <definedName name="CASHFLOW">#REF!</definedName>
    <definedName name="CAT_LADDERS">'[9]DATA INPUT'!$E$50</definedName>
    <definedName name="Causal_track">'[23]BD P&amp;L'!$E$359:$BR$380</definedName>
    <definedName name="CBS_CC_YTD2003ACT">[24]Adjustments!#REF!</definedName>
    <definedName name="CBS_CC_YTD2004ACT">[24]Adjustments!#REF!</definedName>
    <definedName name="CBS_CC_YTD2004PLAN">[24]Adjustments!#REF!</definedName>
    <definedName name="CBS_CCR_YTD2003ACT">[24]Adjustments!#REF!</definedName>
    <definedName name="CBS_CCR_YTD2004ACT">[24]Adjustments!#REF!</definedName>
    <definedName name="CBS_CCR_YTD2004PLAN">[24]Adjustments!#REF!</definedName>
    <definedName name="CBS_CF_2003ACT">'[4]Cashflow (4)'!$E$20</definedName>
    <definedName name="CBS_CF_2004ACT">'[4]Cashflow (4)'!$B$20</definedName>
    <definedName name="CBS_CF_2004LE2">'[4]Cashflow (4)'!$C$20</definedName>
    <definedName name="CBS_CF_2004PLAN">'[4]Cashflow (4)'!$D$20</definedName>
    <definedName name="CBS_CF_YTD2003ACT">'[4]Cashflow (4)'!$J$20</definedName>
    <definedName name="CBS_CF_YTD2004ACT">'[4]Cashflow (4)'!$G$20</definedName>
    <definedName name="CBS_CF_YTD2004LE2">'[4]Cashflow (4)'!$H$20</definedName>
    <definedName name="CBS_CF_YTD2004PLAN">'[4]Cashflow (4)'!$I$20</definedName>
    <definedName name="CBSCEmth2003">#REF!</definedName>
    <definedName name="CBSCEmthactl">#REF!</definedName>
    <definedName name="CBSCEmthLE2">#REF!</definedName>
    <definedName name="CBSCEmthPlan">#REF!</definedName>
    <definedName name="CBSCEytd2003">#REF!</definedName>
    <definedName name="CBSCEytdactl">#REF!</definedName>
    <definedName name="CBSCEytdLE2">#REF!</definedName>
    <definedName name="CBSCEytdPlan">#REF!</definedName>
    <definedName name="CBSmth2003Var">'[4]Final Results'!$E$45</definedName>
    <definedName name="CBSmthactl">'[4]Final Results'!$B$45</definedName>
    <definedName name="CBSmthLE2Var">'[4]Final Results'!$C$45</definedName>
    <definedName name="CBSmthPlanVar">'[4]Final Results'!$D$45</definedName>
    <definedName name="CBSname">'[4]Final Results'!$F$45</definedName>
    <definedName name="CBSytd2003Var">'[4]Final Results'!$J$45</definedName>
    <definedName name="CBSytdactl">'[4]Final Results'!$G$45</definedName>
    <definedName name="CBSytdLE2Var">'[4]Final Results'!$H$45</definedName>
    <definedName name="CBSytdPlanVar">'[4]Final Results'!$I$45</definedName>
    <definedName name="CC_Brand">#REF!</definedName>
    <definedName name="CC_BU">#REF!</definedName>
    <definedName name="CCmth2003Var">'[4]Final Results'!$E$50</definedName>
    <definedName name="CCmthactl">'[4]Final Results'!$B$50</definedName>
    <definedName name="CCmthLE2Var">'[4]Final Results'!$C$50</definedName>
    <definedName name="CCmthPlanVar">'[4]Final Results'!$D$50</definedName>
    <definedName name="CCname">'[4]Final Results'!$F$50</definedName>
    <definedName name="CCrate">'[25]BW results'!$C$79</definedName>
    <definedName name="CCytd2003Var">'[4]Final Results'!$J$50</definedName>
    <definedName name="CCytdactl">'[4]Final Results'!$G$50</definedName>
    <definedName name="CCytdLE2Var">'[4]Final Results'!$H$50</definedName>
    <definedName name="CCytdPlanVar">'[4]Final Results'!$I$50</definedName>
    <definedName name="CE_CC_YTD2003ACT">[26]Adjustments!$O$88:$O$94</definedName>
    <definedName name="CE_CC_YTD2004PLAN">[26]Adjustments!$K$88:$K$94</definedName>
    <definedName name="CE_CC_YTD204ACT">[26]Adjustments!$J$88:$J$94</definedName>
    <definedName name="CE_CCR_YTD2003ACT">[26]Adjustments!$O$94</definedName>
    <definedName name="CE_CCR_YTD2004ACT">[26]Adjustments!$J$94</definedName>
    <definedName name="CE_CCR_YTDPLAN">[26]Adjustments!$K$94</definedName>
    <definedName name="CE_CF_2003ACT">'[4]Cashflow (3)'!$E$20</definedName>
    <definedName name="CE_CF_2004ACT">'[4]Cashflow (3)'!$B$20</definedName>
    <definedName name="CE_CF_2004LE2">'[4]Cashflow (3)'!$C$20</definedName>
    <definedName name="CE_CF_2004PLAN">'[4]Cashflow (3)'!$D$20</definedName>
    <definedName name="CE_CF_YTD2003ACT">'[4]Cashflow (3)'!$J$20</definedName>
    <definedName name="cE_CF_YTD2004ACT">'[4]Cashflow (3)'!$G$20</definedName>
    <definedName name="CE_CF_YTD2004LE2">'[4]Cashflow (3)'!$H$20</definedName>
    <definedName name="CE_CF_YTD2004PLAN">'[4]Cashflow (3)'!$I$20</definedName>
    <definedName name="CECEmth2003">#REF!</definedName>
    <definedName name="CECEmthactl">#REF!</definedName>
    <definedName name="CECEmthLE2">#REF!</definedName>
    <definedName name="CECEmthPlan">#REF!</definedName>
    <definedName name="CECEytd2003">#REF!</definedName>
    <definedName name="CECEytdactl">#REF!</definedName>
    <definedName name="CECEytdLE2">#REF!</definedName>
    <definedName name="CECEytdPlan">#REF!</definedName>
    <definedName name="CEILING_FINISHES">[9]Construction!$I$332</definedName>
    <definedName name="CEmth2003Var">'[4]Final Results'!$E$43</definedName>
    <definedName name="CEmthactl">'[4]Final Results'!$B$43</definedName>
    <definedName name="CEmthLE2Var">'[4]Final Results'!$C$43</definedName>
    <definedName name="CEmthPlanVar">'[4]Final Results'!$D$43</definedName>
    <definedName name="CEname">'[4]Final Results'!$F$43</definedName>
    <definedName name="CEytd2003Var">'[4]Final Results'!$J$43</definedName>
    <definedName name="CEytdactl">'[4]Final Results'!$G$43</definedName>
    <definedName name="CEytdLE2Var">'[4]Final Results'!$H$43</definedName>
    <definedName name="CEytdPlanVar">'[4]Final Results'!$I$43</definedName>
    <definedName name="CF_ACT_04">'[20]CF data'!$A$9:$P$41</definedName>
    <definedName name="CF_ACTUAL_03">'[20]CF data'!$A$93:$P$124</definedName>
    <definedName name="CF_ACTUAL_04">'[20]CF data'!$A$9:$P$40</definedName>
    <definedName name="CF_LE_04">'[20]CF data'!$A$134:$P$165</definedName>
    <definedName name="CF_MATCH">'[20]CF data'!$E$5:$P$5</definedName>
    <definedName name="CF_PLAN_04">'[20]CF data'!$A$50:$P$81</definedName>
    <definedName name="ChurnActual">'[7]data tables'!$D$298:$P$328</definedName>
    <definedName name="CLIENT">'[9]DATA INPUT'!$D$2</definedName>
    <definedName name="ClosingPeriod">#REF!</definedName>
    <definedName name="ClosingPeriodDesc">#REF!</definedName>
    <definedName name="Cluster">'[27]Front Sheet'!$D$5</definedName>
    <definedName name="Clusters">[28]Sheet1!$B$18:$B$33</definedName>
    <definedName name="CNACEmth2003">#REF!</definedName>
    <definedName name="CNACEmthactl">#REF!</definedName>
    <definedName name="CNACEmthLE2">#REF!</definedName>
    <definedName name="CNACEmthPlan">#REF!</definedName>
    <definedName name="CNACEytd2003">#REF!</definedName>
    <definedName name="CNACEytdactl">#REF!</definedName>
    <definedName name="CNACEytdLE2">#REF!</definedName>
    <definedName name="CNACEytdPlan">#REF!</definedName>
    <definedName name="CNAmth2003Var">'[4]Final Results'!$E$47</definedName>
    <definedName name="CNAmthactl">'[4]Final Results'!$B$47</definedName>
    <definedName name="CNAmthLE2Var">'[4]Final Results'!$C$47</definedName>
    <definedName name="CNAmthPlanVar">'[4]Final Results'!$D$47</definedName>
    <definedName name="CNAname">'[4]Final Results'!$F$47</definedName>
    <definedName name="CNAytd2003Var">'[4]Final Results'!$J$47</definedName>
    <definedName name="CNAytdactl">'[4]Final Results'!$G$47</definedName>
    <definedName name="CNAytdLE2Var">'[4]Final Results'!$H$47</definedName>
    <definedName name="CNAytdPlanVar">'[4]Final Results'!$I$47</definedName>
    <definedName name="COMMUNAL_GRASS">'[9]DATA INPUT'!$E$123</definedName>
    <definedName name="COMMUNAL_PLANTING">'[9]DATA INPUT'!$E$124</definedName>
    <definedName name="COMMUNAL_WALLS">'[9]DATA INPUT'!$E$67</definedName>
    <definedName name="Comparison_Contract">#REF!</definedName>
    <definedName name="competitor">'[29]Ballymore @ Crossharbour '!#REF!</definedName>
    <definedName name="Complaints">'[7]data tables'!#REF!</definedName>
    <definedName name="Compliments">'[7]data tables'!#REF!</definedName>
    <definedName name="CONC_FRAME">[9]Abnormals!$F$21</definedName>
    <definedName name="condition">[30]Desc!$M$3:$M$6</definedName>
    <definedName name="CONSTRUCTION">#REF!</definedName>
    <definedName name="CONSTRUCTION_COST">[9]Construction!#REF!</definedName>
    <definedName name="CONSTRUCTION_DURATION">[9]Construction!#REF!</definedName>
    <definedName name="CONSTRUCTION2B">[5]Worksheet!$F$18</definedName>
    <definedName name="CONSTRUCTION2C">'[6]Appendix 1 Option 2B'!$F$35</definedName>
    <definedName name="CONSUNIT">#REF!</definedName>
    <definedName name="consver">#REF!</definedName>
    <definedName name="CONTINGENCY">[9]Construction!#REF!</definedName>
    <definedName name="Contingmth2003Var">'[4]Final Results'!$E$53</definedName>
    <definedName name="Contingmthactl">'[4]Final Results'!$B$53</definedName>
    <definedName name="ContingmthLE2Var">'[4]Final Results'!$C$53</definedName>
    <definedName name="COntingmthPlanVar">'[4]Final Results'!$D$53</definedName>
    <definedName name="Contingname">'[4]Final Results'!$F$53</definedName>
    <definedName name="Contingytd2003Var">'[4]Final Results'!$J$53</definedName>
    <definedName name="Contingytdactl">'[4]Final Results'!$G$53</definedName>
    <definedName name="ContingytdLE2Var">'[4]Final Results'!$H$53</definedName>
    <definedName name="ContingytdPlanVar">'[4]Final Results'!$I$53</definedName>
    <definedName name="Contract_List">[31]Menu!$O$1:$O$43</definedName>
    <definedName name="Contract_Name">#REF!</definedName>
    <definedName name="Contract_Period">#REF!</definedName>
    <definedName name="Contract_Period_List">[10]Lists!$A$4:$A$13</definedName>
    <definedName name="Contract1">'[32]Front Sheet'!$D$6</definedName>
    <definedName name="Contract2">'[32]Front Sheet'!$D$7</definedName>
    <definedName name="Contract3">'[32]Front Sheet'!$D$8</definedName>
    <definedName name="ContractDimension">[27]TM1Settings!$D$15</definedName>
    <definedName name="ContractList">'[7]data tables'!$D$6:$D$35</definedName>
    <definedName name="CONTRACTOR_OHP">[9]Construction!#REF!</definedName>
    <definedName name="Contracts">'[33]Data Validation lists'!$I$2:$I$41</definedName>
    <definedName name="Cost_Centre">'[33]Data Validation lists'!$G$1:$G$67</definedName>
    <definedName name="CostCentre">'[34]Data Validation lists'!$Z$1:$Z$66</definedName>
    <definedName name="CostCentres">OFFSET([35]Settings!$R$2:$R$3000,0,0,[35]Settings!$O$1,1)</definedName>
    <definedName name="CreditorActual">#REF!</definedName>
    <definedName name="CROSSOVERS">'[9]DATA INPUT'!$E$125</definedName>
    <definedName name="CSL_CC_YTD2003ACT">[36]Adjustments!$M$55:$M$61</definedName>
    <definedName name="CSL_CC_YTD2004ACT">[36]Adjustments!$J$55:$J$61</definedName>
    <definedName name="CSL_CC_YTD2004PLAN">[36]Adjustments!$K$55:$K$61</definedName>
    <definedName name="CSL_CCR_YTD2003ACT">[36]Adjustments!$M$61</definedName>
    <definedName name="CSL_CCR_YTD2004ACT">[36]Adjustments!$J$61</definedName>
    <definedName name="CSL_CCR_YTD2004PLAN">[36]Adjustments!$K$61</definedName>
    <definedName name="CSL_CF_2003ACT">#REF!</definedName>
    <definedName name="CSL_CF_2004ACT">#REF!</definedName>
    <definedName name="CSL_CF_2004LE2">#REF!</definedName>
    <definedName name="CSL_CF_2004PLAN">#REF!</definedName>
    <definedName name="CSL_CF_YTD2003ACT">#REF!</definedName>
    <definedName name="CSL_CF_YTD2004ACT">#REF!</definedName>
    <definedName name="CSL_CF_YTD2004LE2">#REF!</definedName>
    <definedName name="CSL_CF_YTD2004PLAN">#REF!</definedName>
    <definedName name="CSLCEmth2003">#REF!</definedName>
    <definedName name="CSLCEmthactl">#REF!</definedName>
    <definedName name="CSLCEmthLE2">#REF!</definedName>
    <definedName name="CSLCEmthPlan">#REF!</definedName>
    <definedName name="CSLCEytd2003">#REF!</definedName>
    <definedName name="CSLCEytdactl">#REF!</definedName>
    <definedName name="CSLCEytdLE2">#REF!</definedName>
    <definedName name="CSLCEytdPlan">#REF!</definedName>
    <definedName name="CSLmth2003Var">'[4]Final Results'!$E$44</definedName>
    <definedName name="CSLmthactl">'[4]Final Results'!$B$44</definedName>
    <definedName name="CSLmthLE2Var">'[4]Final Results'!$C$44</definedName>
    <definedName name="CSLmthPlanVar">'[4]Final Results'!$D$44</definedName>
    <definedName name="CSLname">'[4]Final Results'!$F$44</definedName>
    <definedName name="CSLytd2003Var">'[4]Final Results'!$J$44</definedName>
    <definedName name="CSLytdactl">'[4]Final Results'!$G$44</definedName>
    <definedName name="CSLytdLE2Var">'[4]Final Results'!$H$44</definedName>
    <definedName name="CSLytdPlanVar">'[4]Final Results'!$I$44</definedName>
    <definedName name="CT_Business_Development">'[33]Business Development'!$H$134:$BL$155</definedName>
    <definedName name="CT_Legal">[37]Legal!$H$134:$BL$155</definedName>
    <definedName name="CT_List">'[33]Data Validation lists'!$B$13:$B$27</definedName>
    <definedName name="Cube">[35]Settings!$C$7</definedName>
    <definedName name="currency">#REF!</definedName>
    <definedName name="Currency_list">'[19]Currency Sheet'!$A$3:$A$28</definedName>
    <definedName name="D">#REF!</definedName>
    <definedName name="data">[2]Data!$A$10:$N$18</definedName>
    <definedName name="dd">[3]Estimate!$F$26</definedName>
    <definedName name="DebtorActual">#REF!</definedName>
    <definedName name="DeductionsActual">'[7]data tables'!#REF!</definedName>
    <definedName name="DEEP_PILES">[9]Abnormals!$F$15</definedName>
    <definedName name="delete_this_name">[38]EP!#REF!</definedName>
    <definedName name="delete_this_too">[38]EP!#REF!</definedName>
    <definedName name="DeliveryActual">'[7]data tables'!$D$362:$P$392</definedName>
    <definedName name="DEMOLITION">[9]Abnormals!$F$11</definedName>
    <definedName name="DepartmentValue">[35]Settings!$C$6</definedName>
    <definedName name="Depreciation_Years">#REF!</definedName>
    <definedName name="Description">#REF!</definedName>
    <definedName name="df">#REF!</definedName>
    <definedName name="DirectActual">'[7]data tables'!$D$264:$P$294</definedName>
    <definedName name="DOOR_CORRIDOR">'[9]DATA INPUT'!$E$72</definedName>
    <definedName name="DOOR_PLANT_INTL">'[9]DATA INPUT'!$E$74</definedName>
    <definedName name="DOOR_STAIRCASE_INTL">'[9]DATA INPUT'!$E$76</definedName>
    <definedName name="DOORS_ENTRANCE">'[9]DATA INPUT'!$E$61</definedName>
    <definedName name="DOORS_ESCAPE">'[9]DATA INPUT'!$E$57</definedName>
    <definedName name="DOORS_REFUSE">'[9]DATA INPUT'!$E$59</definedName>
    <definedName name="DOORS_SECONDARY_ENT">'[9]DATA INPUT'!$E$58</definedName>
    <definedName name="DRAINAGE">[9]Construction!$I$534</definedName>
    <definedName name="ee">[3]Estimate!$F$102</definedName>
    <definedName name="ELEMENTS">[9]elements!$B$6:$C$81</definedName>
    <definedName name="ENABLING">#REF!</definedName>
    <definedName name="ENABLING_2C">#REF!</definedName>
    <definedName name="ENABLING2">#REF!</definedName>
    <definedName name="ENABLING2B">[5]Worksheet!$F$15</definedName>
    <definedName name="ENABLING2C">'[6]Appendix 1 Option 2B'!$F$26</definedName>
    <definedName name="Eng">'[2]Recharges10-11'!$A$170:$E$181</definedName>
    <definedName name="ENHANCED_FACADE">[9]Abnormals!$F$23</definedName>
    <definedName name="ENTRANCE_AREA">'[9]DATA INPUT'!$E$93</definedName>
    <definedName name="EP">#REF!</definedName>
    <definedName name="EP_Brand">#REF!</definedName>
    <definedName name="EP_BU">#REF!</definedName>
    <definedName name="EP_month">'[39]EP results'!$I$29:$J$40</definedName>
    <definedName name="EUR_CC_YTD2003ACT">[40]Adjs!$O$85:$O$91</definedName>
    <definedName name="EUR_CC_YTD2004ACT">[40]Adjs!$J$85:$J$91</definedName>
    <definedName name="EUR_CC_YTD2004PLAN">[40]Adjs!$K$85:$K$91</definedName>
    <definedName name="EUR_CCR_YTD2003ACT">[40]Adjs!$O$91</definedName>
    <definedName name="EUR_CCR_YTD2004ACT">[40]Adjs!$J$91</definedName>
    <definedName name="EUR_CCR_YTD2004PLAN">[40]Adjs!$K$91</definedName>
    <definedName name="EUR_CF_2003ACT">#REF!</definedName>
    <definedName name="EUR_CF_2004ACT">#REF!</definedName>
    <definedName name="EUR_CF_2004LE2">#REF!</definedName>
    <definedName name="EUR_CF_2004PLAN">#REF!</definedName>
    <definedName name="EUR_CF_YTD2003ACT">#REF!</definedName>
    <definedName name="EUR_CF_YTD2004ACT">#REF!</definedName>
    <definedName name="EUR_CF_YTD2004LE2">#REF!</definedName>
    <definedName name="EUR_CF_YTD2004PLAN">#REF!</definedName>
    <definedName name="Eurmth2003Var">'[4]Final Results'!$E$49</definedName>
    <definedName name="Eurmthactl">'[4]Final Results'!$B$49</definedName>
    <definedName name="EurmthLE2Var">'[4]Final Results'!$C$49</definedName>
    <definedName name="EurmthPlanVar">'[4]Final Results'!$D$49</definedName>
    <definedName name="Eurname">'[4]Final Results'!$F$49</definedName>
    <definedName name="EURO_ACTUAL03">'[20]P&amp;L Data'!$B$79:$P$89</definedName>
    <definedName name="EURO_ACTUAL04">'[20]P&amp;L Data'!$B$7:$P$17</definedName>
    <definedName name="EURO_LE">'[20]P&amp;L Data'!$B$116:$P$126</definedName>
    <definedName name="EURO_PLAN04">'[20]P&amp;L Data'!$B$43:$P$53</definedName>
    <definedName name="Eurytd2003Var">'[4]Final Results'!$J$49</definedName>
    <definedName name="Eurytdactl">'[4]Final Results'!$G$49</definedName>
    <definedName name="EurytdLE2Var">'[4]Final Results'!$H$49</definedName>
    <definedName name="EurytdPlanVar">'[4]Final Results'!$I$49</definedName>
    <definedName name="Existing_Contracts">[10]Lists!$E$4:$E$148</definedName>
    <definedName name="EXT" hidden="1">[1]SUMMARY!#REF!</definedName>
    <definedName name="EXT_WALL_AREA">'[9]DATA INPUT'!$E$54</definedName>
    <definedName name="EXTERNAL_SERVICES">[9]Construction!$I$552</definedName>
    <definedName name="EXTERNAL_WALLS">[9]Construction!$I$186</definedName>
    <definedName name="EXTERNAL_WORKS">#REF!</definedName>
    <definedName name="EXTERNAL_WORKS_2C">#REF!</definedName>
    <definedName name="EXTERNAL_WORKS2">#REF!</definedName>
    <definedName name="EXTERNAL_WORKS2B">[5]Worksheet!$F$80</definedName>
    <definedName name="EXTERNAL_WORKS2C">'[6]Appendix 1 Option 2B'!$F$91</definedName>
    <definedName name="EXTL_DOWNPIPES">'[9]DATA INPUT'!$E$41</definedName>
    <definedName name="EXTRA_HIGH_LEVEL_LIFT">[9]Abnormals!$F$29</definedName>
    <definedName name="EXTRA_LOW_LEVEL_LIFT">[9]Abnormals!$F$28</definedName>
    <definedName name="F">#REF!</definedName>
    <definedName name="F1variance">[41]Menu!$B$38</definedName>
    <definedName name="FACILITATING_WORKS">[9]Construction!$I$24</definedName>
    <definedName name="FAO">'[42]Pipework Prices'!$B$7</definedName>
    <definedName name="FDN_WIDTH">'[9]DATA INPUT'!$E$29</definedName>
    <definedName name="FEES">[9]Construction!#REF!</definedName>
    <definedName name="ff">#REF!</definedName>
    <definedName name="FinancialYear">[27]TM1Settings!$C$9</definedName>
    <definedName name="FirstYear">#REF!</definedName>
    <definedName name="FIXTURES">[9]Construction!$I$357</definedName>
    <definedName name="FLATS_CIRCULATION">#REF!</definedName>
    <definedName name="FLOOR_FINISHES">[9]Construction!$I$311</definedName>
    <definedName name="Forecast">#REF!</definedName>
    <definedName name="Forecast2">#REF!</definedName>
    <definedName name="ForecastVariances">[43]Menu!$B$19</definedName>
    <definedName name="FRAME">[9]Construction!$I$76</definedName>
    <definedName name="Frequency">[44]Ranges!$I$29:$I$31</definedName>
    <definedName name="FullYear">#REF!</definedName>
    <definedName name="g">#REF!</definedName>
    <definedName name="Gas_Page01">#REF!</definedName>
    <definedName name="Gas_Page02">#REF!</definedName>
    <definedName name="GFCEmth2003">#REF!</definedName>
    <definedName name="GFCEmthactl">#REF!</definedName>
    <definedName name="GFCEmthLE2">#REF!</definedName>
    <definedName name="GFCEmthPlan">#REF!</definedName>
    <definedName name="GFCEytd2003">#REF!</definedName>
    <definedName name="GFCEytdactl">#REF!</definedName>
    <definedName name="GFCEytdLE2">#REF!</definedName>
    <definedName name="GFCEytdPlan">#REF!</definedName>
    <definedName name="GFmth2003Var">'[4]Final Results'!$E$52</definedName>
    <definedName name="GFmthactl">'[4]Final Results'!$B$52</definedName>
    <definedName name="GFmthLE2Var">'[4]Final Results'!$C$52</definedName>
    <definedName name="GFmthPlanVar">'[4]Final Results'!$D$52</definedName>
    <definedName name="GFname">'[4]Final Results'!$F$52</definedName>
    <definedName name="GFytd2003Var">'[4]Final Results'!$J$52</definedName>
    <definedName name="GFytdactl">'[4]Final Results'!$G$52</definedName>
    <definedName name="GFytdLE2Var">'[4]Final Results'!$H$52</definedName>
    <definedName name="GFytdPlanVar">'[4]Final Results'!$I$52</definedName>
    <definedName name="gg">[3]Estimate!$F$86</definedName>
    <definedName name="GIA_m2">#REF!</definedName>
    <definedName name="GIFA">'[9]DATA INPUT'!$E$15</definedName>
    <definedName name="GIFA_FLATS">#REF!</definedName>
    <definedName name="GIFA_HOUSES">#REF!</definedName>
    <definedName name="GIFA_TOTAL">#REF!</definedName>
    <definedName name="GIFA_TOTAL2B">[5]Worksheet!$F$135</definedName>
    <definedName name="GIFA_TOTAL2C">#REF!</definedName>
    <definedName name="GIFAret">[5]Worksheet!#REF!</definedName>
    <definedName name="GLAZING_TO_WALKWAYS">[9]Abnormals!$F$27</definedName>
    <definedName name="GRD_FLOOR_PERIMETER">'[9]DATA INPUT'!$E$53</definedName>
    <definedName name="GrowthTO">'[45]Cluster Base and Top bridge'!$A$9:$E$16</definedName>
    <definedName name="GUTTERS">'[9]DATA INPUT'!$E$39</definedName>
    <definedName name="h">#REF!</definedName>
    <definedName name="HeadcoutSav">'[45]Cluster Base and Top bridge'!$A$48:$E$54</definedName>
    <definedName name="HEIGHT_DPC">'[9]DATA INPUT'!$E$51</definedName>
    <definedName name="HEIGHT_OF_PLASTER">'[9]DATA INPUT'!$E$84</definedName>
    <definedName name="hh">[3]Estimate!$E$96</definedName>
    <definedName name="HR">[12]Savings!#REF!</definedName>
    <definedName name="HR_SSC">'[2]Recharges10-11'!$A$138:$E$149</definedName>
    <definedName name="HR_SSC10">'[2]Recharges10-11'!$K$138:$O$149</definedName>
    <definedName name="HR_SSC11">'[2]Recharges11-12'!$K$138:$O$149</definedName>
    <definedName name="HR_SSC12">'[2]Recharges12-13'!$K$138:$O$149</definedName>
    <definedName name="IC_20045">#REF!</definedName>
    <definedName name="IC_20056">#REF!</definedName>
    <definedName name="IC_20067">#REF!</definedName>
    <definedName name="IC_apr">#REF!</definedName>
    <definedName name="IC_aug">#REF!</definedName>
    <definedName name="IC_dec">#REF!</definedName>
    <definedName name="IC_feb">#REF!</definedName>
    <definedName name="IC_jan">#REF!</definedName>
    <definedName name="IC_jul">#REF!</definedName>
    <definedName name="IC_jun">#REF!</definedName>
    <definedName name="IC_mar">#REF!</definedName>
    <definedName name="IC_may">#REF!</definedName>
    <definedName name="IC_nov">#REF!</definedName>
    <definedName name="IC_oct">#REF!</definedName>
    <definedName name="IC_sep">#REF!</definedName>
    <definedName name="INDICATIVE_CONSTRUCTION_COST">#REF!</definedName>
    <definedName name="INDICATIVE_CONSTRUCTION_COST2">#REF!</definedName>
    <definedName name="INDICATIVE_CONSTRUCTION_COST2B">[5]Worksheet!$F$97</definedName>
    <definedName name="Indices">'[46]TPI Indices'!$A$4:$B$132</definedName>
    <definedName name="Inflationary_Rate">#REF!</definedName>
    <definedName name="Inflatoinary_Rate">#REF!</definedName>
    <definedName name="Insurance">'[2]Recharges10-11'!$A$10:$E$21</definedName>
    <definedName name="Insurance10">'[2]Recharges10-11'!$K$10:$O$21</definedName>
    <definedName name="Insurance11">'[2]Recharges11-12'!$K$10:$O$21</definedName>
    <definedName name="Insurance12">'[2]Recharges12-13'!$K$10:$O$21</definedName>
    <definedName name="INTERNAL_DOORS">[9]Construction!$I$253</definedName>
    <definedName name="INTERNAL_PARTITIONS">[9]Construction!$I$228</definedName>
    <definedName name="INTL_DOORSET">'[9]DATA INPUT'!$E$81</definedName>
    <definedName name="INTL_EXCAVATION_DEPTH">'[9]DATA INPUT'!$E$28</definedName>
    <definedName name="INTL_FDN_DEPTH">'[9]DATA INPUT'!$E$26</definedName>
    <definedName name="INTL_GROUND_WALLS">'[9]DATA INPUT'!$E$24</definedName>
    <definedName name="IS_CC_YTD2003ACT">[47]Adjustments!#REF!</definedName>
    <definedName name="IS_CC_YTD2004ACT">[47]Adjustments!#REF!</definedName>
    <definedName name="IS_CC_YTD2004PLAN">[47]Adjustments!#REF!</definedName>
    <definedName name="IS_CCR_YTD2003ACT">[47]Adjustments!#REF!</definedName>
    <definedName name="IS_CCR_YTD2004ACT">[47]Adjustments!#REF!</definedName>
    <definedName name="IS_CCR_YTD2004PLAN">[47]Adjustments!#REF!</definedName>
    <definedName name="IS_CF_2003ACT">'[4]Final Results (5)'!$E$54</definedName>
    <definedName name="IS_CF_2004ACT">'[4]Final Results (5)'!$B$54</definedName>
    <definedName name="IS_CF_2004LE2">'[4]Final Results (5)'!$C$54</definedName>
    <definedName name="IS_CF_2004PLAN">'[4]Final Results (5)'!$D$54</definedName>
    <definedName name="IS_CF_YTD2003ACT">'[4]Final Results (5)'!$J$54</definedName>
    <definedName name="IS_CF_YTD2004ACT">'[4]Final Results (5)'!$G$54</definedName>
    <definedName name="IS_CF_YTD2004LE2">'[4]Final Results (5)'!$H$54</definedName>
    <definedName name="IS_CF_YTD2004PLAN">'[4]Final Results (5)'!$I$54</definedName>
    <definedName name="ISmth2003Var">'[4]Final Results'!$E$51</definedName>
    <definedName name="ISmthactl">'[4]Final Results'!$B$51</definedName>
    <definedName name="ISmthLE2Var">'[4]Final Results'!$C$51</definedName>
    <definedName name="ISmthPlanVar">'[4]Final Results'!$D$51</definedName>
    <definedName name="ISname">'[4]Final Results'!$F$51</definedName>
    <definedName name="ISytd2003Var">'[4]Final Results'!$J$51</definedName>
    <definedName name="ISytdactl">'[4]Final Results'!$G$51</definedName>
    <definedName name="ISytdLE2Var">'[4]Final Results'!$H$51</definedName>
    <definedName name="ISytdPlanVar">'[4]Final Results'!$I$51</definedName>
    <definedName name="ITT_Sub_Date">#REF!</definedName>
    <definedName name="ITTActual">'[7]data tables'!$D$491:$P$521</definedName>
    <definedName name="j">#REF!</definedName>
    <definedName name="jj">[3]Estimate!$F$96</definedName>
    <definedName name="jkjkujyjy">#REF!</definedName>
    <definedName name="JobRef">'[42]Pipework Prices'!#REF!</definedName>
    <definedName name="john">#REF!</definedName>
    <definedName name="k">#REF!</definedName>
    <definedName name="ke">'[48]CHC Segment Data'!$M$37</definedName>
    <definedName name="KERBS_TO_PARKING">'[9]DATA INPUT'!$E$115</definedName>
    <definedName name="kirk">#REF!</definedName>
    <definedName name="KIT" hidden="1">#REF!</definedName>
    <definedName name="KITCHEN" hidden="1">#REF!</definedName>
    <definedName name="Labour_Adjustment">#REF!</definedName>
    <definedName name="LastMonth">[31]Menu!$B$36</definedName>
    <definedName name="LastYear">[49]Menu!$B$37</definedName>
    <definedName name="LE04_match_mth">[50]Data!$B$35:$N$35</definedName>
    <definedName name="LE04_match_ytd">[50]Data!$P$35:$AB$35</definedName>
    <definedName name="LE04_mth">[51]Data!$B$36:$N$47</definedName>
    <definedName name="LE04_ytd">[50]Data!$P$36:$AB$47</definedName>
    <definedName name="Le2_match_mth">[52]Data!$B$50:$N$50</definedName>
    <definedName name="Le2_match_ytd">[52]Data!$P$50:$AB$50</definedName>
    <definedName name="LE204_match_mth">[53]Data!$B$65:$N$65</definedName>
    <definedName name="LE204_match_ytd">[53]Data!$P$65:$AB$65</definedName>
    <definedName name="LE204_mth">[53]Data!$B$64:$N$82</definedName>
    <definedName name="LE204_ytd">[53]Data!$P$64:$AB$82</definedName>
    <definedName name="le3_bu">#REF!</definedName>
    <definedName name="le3_grp">#REF!</definedName>
    <definedName name="Legal">'[2]Recharges10-11'!$A$90:$E$101</definedName>
    <definedName name="Legal10">'[2]Recharges10-11'!$K$90:$O$101</definedName>
    <definedName name="Legal11">'[2]Recharges11-12'!$K$90:$O$101</definedName>
    <definedName name="Legal12">'[2]Recharges12-13'!$K$90:$O$101</definedName>
    <definedName name="LeMthOpCfHome">#REF!</definedName>
    <definedName name="LeMthOpProfHome">#REF!</definedName>
    <definedName name="LeYtdOpCfHome">#REF!</definedName>
    <definedName name="LeYtdOpProfHome">#REF!</definedName>
    <definedName name="LIFT">#REF!</definedName>
    <definedName name="LIFTS">[9]Construction!#REF!</definedName>
    <definedName name="LISA">#REF!</definedName>
    <definedName name="List_Competitors">'[54]INPUT - Competitor Info'!$C$4:$J$4</definedName>
    <definedName name="List_Segments">'[48]CHC Segment Data'!$F$5:$O$5</definedName>
    <definedName name="List_Years">#REF!</definedName>
    <definedName name="LocalGrowth">'[45]Cluster Base and Top bridge'!$A$30:$E$37</definedName>
    <definedName name="LOCATION">#REF!</definedName>
    <definedName name="lookup">#REF!</definedName>
    <definedName name="lookup_post">#REF!</definedName>
    <definedName name="lookup_pre">#REF!</definedName>
    <definedName name="LTADaysActual">'[7]data tables'!$D$394:$P$424</definedName>
    <definedName name="LuminusCEmth2003">#REF!</definedName>
    <definedName name="LuminusCEmthactl">#REF!</definedName>
    <definedName name="LuminusCEmthLE2">#REF!</definedName>
    <definedName name="LuminusCEmthPlan">#REF!</definedName>
    <definedName name="LuminusCEytd2003">#REF!</definedName>
    <definedName name="LuminusCEytdactl">#REF!</definedName>
    <definedName name="LuminusCEytdLE2">#REF!</definedName>
    <definedName name="LuminusCEytdPlan">#REF!</definedName>
    <definedName name="Luminusmth2003Var">#REF!</definedName>
    <definedName name="Luminusmthactl">#REF!</definedName>
    <definedName name="LuminusmthLE2Var">#REF!</definedName>
    <definedName name="Luminusname">#REF!</definedName>
    <definedName name="LuminusTelcomthPlanVar">#REF!</definedName>
    <definedName name="Luminusytd2003Var">#REF!</definedName>
    <definedName name="Luminusytdactl">#REF!</definedName>
    <definedName name="LuminusytdLE2Var">#REF!</definedName>
    <definedName name="LuminusytdPlanVar">#REF!</definedName>
    <definedName name="LuseoCEmth2003">#REF!</definedName>
    <definedName name="LuseoCEmthactl">#REF!</definedName>
    <definedName name="LuseoCEmthLE2">#REF!</definedName>
    <definedName name="LuseoCEmthPlan">#REF!</definedName>
    <definedName name="LuseoCEytd2003">#REF!</definedName>
    <definedName name="LuseoCEytdactl">#REF!</definedName>
    <definedName name="LuseoCEytdLE2">#REF!</definedName>
    <definedName name="LuseoCEytdPlan">#REF!</definedName>
    <definedName name="Luseomth2003Var">#REF!</definedName>
    <definedName name="Luseomthactl">#REF!</definedName>
    <definedName name="LuseomthLE2Var">#REF!</definedName>
    <definedName name="Luseoname">#REF!</definedName>
    <definedName name="LuseoTelcomthPlanVar">#REF!</definedName>
    <definedName name="Luseoytd2003Var">#REF!</definedName>
    <definedName name="Luseoytdactl">#REF!</definedName>
    <definedName name="LuseoytdLE2Var">#REF!</definedName>
    <definedName name="LuseoytdPlanVar">#REF!</definedName>
    <definedName name="margin_pie">'[7]graph data'!$D$37:$F$65</definedName>
    <definedName name="MarginAct">'[7]data tables'!$D$70:$P$100</definedName>
    <definedName name="MarginActual">#REF!</definedName>
    <definedName name="MarginBud">'[7]data tables'!$D$102:$P$132</definedName>
    <definedName name="MarginBudget">#REF!</definedName>
    <definedName name="MarginBudgetYTD">#REF!</definedName>
    <definedName name="marginpie">'[7]graph data'!$D$36:$F$65</definedName>
    <definedName name="MarginYTD">#REF!</definedName>
    <definedName name="MATCH_BS">'[20]BS data'!$A$5:$P$5</definedName>
    <definedName name="MATCH_CF">'[20]CF data'!$A$5:$P$5</definedName>
    <definedName name="MATCH_PL">'[20]P&amp;L Data'!$B$4:$P$4</definedName>
    <definedName name="Material">#REF!</definedName>
    <definedName name="MatQuant">#REF!</definedName>
    <definedName name="MECH_VENT_CAR_PARK">[9]Abnormals!$F$17</definedName>
    <definedName name="Mike">'[55]Pipework Prices'!#REF!</definedName>
    <definedName name="month">'[7]data tables'!$G$2</definedName>
    <definedName name="Month_end">[28]Sheet1!$B$2:$B$15</definedName>
    <definedName name="Month_Full">'[56]data selection'!$I$2</definedName>
    <definedName name="Month_number">'[57]data selection'!$G$2</definedName>
    <definedName name="Month_YTD">'[56]data selection'!$D$2</definedName>
    <definedName name="MonthDescription">#REF!</definedName>
    <definedName name="MOnths">[27]TM1Settings!$I$2:$I$26</definedName>
    <definedName name="MonthSelection">'[27]Front Sheet'!$D$4</definedName>
    <definedName name="MonthSelectionBottom">[27]TM1Settings!$C$8</definedName>
    <definedName name="MPCLGC">'[45]Cluster Base and Top bridge'!$A$57:$E$57</definedName>
    <definedName name="MPCTO">'[45]Cluster Base and Top bridge'!$A$18:$E$18</definedName>
    <definedName name="Mth_sort">#REF!</definedName>
    <definedName name="mth2003VarCC">[4]Cashflow!$E$35</definedName>
    <definedName name="mth2003VarCE">[4]Cashflow!$E$34</definedName>
    <definedName name="mth2003VarEP">[4]Cashflow!$E$36</definedName>
    <definedName name="mth2003VarNOPAT">[4]Cashflow!$E$33</definedName>
    <definedName name="mthactlCC">[4]Cashflow!$B$35</definedName>
    <definedName name="mthactlCE">[4]Cashflow!$B$34</definedName>
    <definedName name="mthactlEP">[4]Cashflow!$B$36</definedName>
    <definedName name="mthactlNOPAT">[4]Cashflow!$B$33</definedName>
    <definedName name="mthLE2VarCC">[4]Cashflow!$C$35</definedName>
    <definedName name="mthLE2VarCE">[4]Cashflow!$C$34</definedName>
    <definedName name="mthLE2VarEP">[4]Cashflow!$C$36</definedName>
    <definedName name="mthLE2VarNOPAT">[4]Cashflow!$C$33</definedName>
    <definedName name="mthPlanVarCC">[4]Cashflow!$D$35</definedName>
    <definedName name="mthPlanVarCE">[4]Cashflow!$D$34</definedName>
    <definedName name="mthPlanVarEP">[4]Cashflow!$D$36</definedName>
    <definedName name="mthPlanVarEPmthPlanVarEP">'[4]Cashflow (3)'!$D$36</definedName>
    <definedName name="mthPlanVarNOPAT">[4]Cashflow!$D$33</definedName>
    <definedName name="NA_CC_YTD2003ACT">[39]Adjustments!$O$92:$O$98</definedName>
    <definedName name="NA_CC_YTD2004ACT">[39]Adjustments!$J$92:$J$98</definedName>
    <definedName name="NA_CC_YTD2004PLAN">[39]Adjustments!$K$92:$K$98</definedName>
    <definedName name="NA_CCR_YTD2003ACT">[39]Adjustments!$O$98</definedName>
    <definedName name="NA_CCR_YTD2004ACT">[39]Adjustments!$J$98</definedName>
    <definedName name="NA_CCR_YTD2004PLAN">[39]Adjustments!$K$98</definedName>
    <definedName name="NA_CF_2003ACT">[4]Cashflow!$E$20</definedName>
    <definedName name="NA_CF_2004ACT">[4]Cashflow!$B$20</definedName>
    <definedName name="NA_CF_2004LE2">[4]Cashflow!$C$20</definedName>
    <definedName name="NA_CF_2004PLAN">[4]Cashflow!$D$20</definedName>
    <definedName name="NA_CF_YTD2003ACT">[4]Cashflow!$J$20</definedName>
    <definedName name="NA_CF_YTD2004ACT">[4]Cashflow!$G$20</definedName>
    <definedName name="NA_CF_YTD2004LE2">[4]Cashflow!$H$20</definedName>
    <definedName name="NA_CF_YTD2004PLAN">[4]Cashflow!$I$20</definedName>
    <definedName name="NAT_VENT_CAR_PARK">[9]Abnormals!$F$18</definedName>
    <definedName name="NEW_CONSTRUCTION2">#REF!</definedName>
    <definedName name="NEW_CONSTRUCTION2C">#REF!</definedName>
    <definedName name="NIA_APARTMENTS">'[9]DATA INPUT'!$E$13</definedName>
    <definedName name="NOPAT_Brand">#REF!</definedName>
    <definedName name="NOPAT_BU">#REF!</definedName>
    <definedName name="Notices">[58]Sheet1!$A$2:$A$7</definedName>
    <definedName name="NR_BATHROOMS">'[9]DATA INPUT'!$E$107</definedName>
    <definedName name="NR_EN_SUITES">'[9]DATA INPUT'!$E$109</definedName>
    <definedName name="NR_ENTRANCE_MATS">'[9]DATA INPUT'!$E$94</definedName>
    <definedName name="NR_FLATS">#REF!</definedName>
    <definedName name="NR_HOUSES">#REF!</definedName>
    <definedName name="NR_KITCHENS">'[9]DATA INPUT'!$E$106</definedName>
    <definedName name="NR_LIFTS">'[9]DATA INPUT'!$E$12</definedName>
    <definedName name="NR_SEP_WCS">'[9]DATA INPUT'!$E$108</definedName>
    <definedName name="October_2009">'[59]Crawley Op II'!$D$12</definedName>
    <definedName name="op_bu">#REF!</definedName>
    <definedName name="op_grp">#REF!</definedName>
    <definedName name="OpCashActual">#REF!</definedName>
    <definedName name="OpCashBudget">#REF!</definedName>
    <definedName name="ople3_bu">#REF!</definedName>
    <definedName name="ople3_grp">#REF!</definedName>
    <definedName name="OT_CC_YTD2003ACT">[60]Adjustments!#REF!</definedName>
    <definedName name="OT_CC_YTD2004ACT">[60]Adjustments!#REF!</definedName>
    <definedName name="OT_CC_YTD2004PLAN">[60]Adjustments!#REF!</definedName>
    <definedName name="OT_CCR_YTD2003ACT">[60]Adjustments!#REF!</definedName>
    <definedName name="OT_CCR_YTD2004ACT">[60]Adjustments!#REF!</definedName>
    <definedName name="OT_CCR_YTD2004PLAN">[60]Adjustments!#REF!</definedName>
    <definedName name="OT_CF_2003ACT">[60]Cashflow!$E$20</definedName>
    <definedName name="OT_CF_2004ACT">[60]Cashflow!$B$20</definedName>
    <definedName name="OT_CF_2004LE2">[60]Cashflow!$C$20</definedName>
    <definedName name="OT_CF_2004PLAN">[60]Cashflow!$D$20</definedName>
    <definedName name="OT_CF_YTD2003ACT">[60]Cashflow!$J$20</definedName>
    <definedName name="OT_CF_YTD2004ACT">[60]Cashflow!$G$20</definedName>
    <definedName name="OT_CF_YTD2004LE2">[60]Cashflow!$H$20</definedName>
    <definedName name="OT_CF_YTD2004PLAN">[60]Cashflow!$I$20</definedName>
    <definedName name="OtherCEmth2003">#REF!</definedName>
    <definedName name="OtherCEmthactl">#REF!</definedName>
    <definedName name="OtherCEmthLE2">#REF!</definedName>
    <definedName name="OtherCEmthPlan">#REF!</definedName>
    <definedName name="OtherCEytd2003">#REF!</definedName>
    <definedName name="OtherCEytdactl">#REF!</definedName>
    <definedName name="OtherCEytdLE2">#REF!</definedName>
    <definedName name="OtherCEytdPlan">#REF!</definedName>
    <definedName name="otherkpis">[21]NA!$C$88</definedName>
    <definedName name="Othermth2003Var">#REF!</definedName>
    <definedName name="Othermthactl">#REF!</definedName>
    <definedName name="OthermthLE2Var">#REF!</definedName>
    <definedName name="OthermthPlanVar">#REF!</definedName>
    <definedName name="Othername">#REF!</definedName>
    <definedName name="Otherytd2003Var">#REF!</definedName>
    <definedName name="Otherytdactl">#REF!</definedName>
    <definedName name="OtherytdLE2Var">#REF!</definedName>
    <definedName name="OtherytdPlanVar">#REF!</definedName>
    <definedName name="OverdurNCRS">'[7]data tables'!#REF!</definedName>
    <definedName name="page1">#REF!</definedName>
    <definedName name="page10">'[61]Works Section 3'!#REF!</definedName>
    <definedName name="page100">#REF!</definedName>
    <definedName name="page101">#REF!</definedName>
    <definedName name="page102">#REF!</definedName>
    <definedName name="page103">#REF!</definedName>
    <definedName name="page104">#REF!</definedName>
    <definedName name="page105">#REF!</definedName>
    <definedName name="page106">#REF!</definedName>
    <definedName name="page107">#REF!</definedName>
    <definedName name="page108">#REF!</definedName>
    <definedName name="page109">#REF!</definedName>
    <definedName name="page11">'[61]Works Section 3'!#REF!</definedName>
    <definedName name="page110">#REF!</definedName>
    <definedName name="page111">#REF!</definedName>
    <definedName name="page112">#REF!</definedName>
    <definedName name="page113">#REF!</definedName>
    <definedName name="page114">#REF!</definedName>
    <definedName name="page115">#REF!</definedName>
    <definedName name="page116">#REF!</definedName>
    <definedName name="page117">#REF!</definedName>
    <definedName name="page118">#REF!</definedName>
    <definedName name="page12">'[61]Works Section 3'!#REF!</definedName>
    <definedName name="page121">#REF!</definedName>
    <definedName name="page13">'[61]Works Section 3'!#REF!</definedName>
    <definedName name="page14">'[61]Works Section 3'!#REF!</definedName>
    <definedName name="page15">'[61]Works Section 3'!#REF!</definedName>
    <definedName name="page16">'[61]Works Section 3'!#REF!</definedName>
    <definedName name="page17">'[61]Works Section 3'!#REF!</definedName>
    <definedName name="page18">'[61]Works Section 3'!#REF!</definedName>
    <definedName name="page19">'[61]Works Section 3'!#REF!</definedName>
    <definedName name="page2">'[61]Works Section 3'!#REF!</definedName>
    <definedName name="page20">'[61]Works Section 3'!#REF!</definedName>
    <definedName name="page21">'[61]Works Section 3'!#REF!</definedName>
    <definedName name="page22">'[61]Works Section 3'!#REF!</definedName>
    <definedName name="page23">'[61]Works Section 3'!#REF!</definedName>
    <definedName name="page24">'[61]Works Section 3'!#REF!</definedName>
    <definedName name="page25">'[61]Works Section 3'!#REF!</definedName>
    <definedName name="page26">'[61]Works Section 3'!#REF!</definedName>
    <definedName name="page27">'[61]Works Section 3'!#REF!</definedName>
    <definedName name="page28">'[61]Works Section 3'!#REF!</definedName>
    <definedName name="page29">'[61]Works Section 3'!#REF!</definedName>
    <definedName name="page3">'[61]Works Section 3'!#REF!</definedName>
    <definedName name="page30">'[61]Works Section 3'!#REF!</definedName>
    <definedName name="page31">'[61]Works Section 3'!#REF!</definedName>
    <definedName name="page32">'[61]Works Section 3'!#REF!</definedName>
    <definedName name="page33">'[61]Works Section 3'!#REF!</definedName>
    <definedName name="page34">'[61]Works Section 3'!#REF!</definedName>
    <definedName name="page35">'[61]Works Section 3'!#REF!</definedName>
    <definedName name="page36">'[61]Works Section 3'!#REF!</definedName>
    <definedName name="Page37">'[61]Works Section 3'!#REF!</definedName>
    <definedName name="page38">'[61]Works Section 3'!#REF!</definedName>
    <definedName name="page39">'[61]Works Section 3'!#REF!</definedName>
    <definedName name="page4">'[61]Works Section 3'!#REF!</definedName>
    <definedName name="page40">'[61]Works Section 3'!#REF!</definedName>
    <definedName name="page41">'[61]Works Section 3'!#REF!</definedName>
    <definedName name="page42">'[61]Works Section 3'!#REF!</definedName>
    <definedName name="page43">'[61]Works Section 3'!#REF!</definedName>
    <definedName name="page44">'[61]Works Section 3'!#REF!</definedName>
    <definedName name="page45">'[61]Works Section 3'!#REF!</definedName>
    <definedName name="page46">'[61]Works Section 3'!#REF!</definedName>
    <definedName name="page47">'[61]Works Section 3'!#REF!</definedName>
    <definedName name="page48">'[61]Works Section 3'!#REF!</definedName>
    <definedName name="page49">'[61]Works Section 3'!#REF!</definedName>
    <definedName name="page5">'[61]Works Section 3'!#REF!</definedName>
    <definedName name="page50">'[61]Works Section 3'!#REF!</definedName>
    <definedName name="page51">'[61]Works Section 3'!#REF!</definedName>
    <definedName name="page52">'[61]Works Section 3'!#REF!</definedName>
    <definedName name="page53">'[61]Works Section 3'!#REF!</definedName>
    <definedName name="page54">#REF!</definedName>
    <definedName name="page55">#REF!</definedName>
    <definedName name="page56">#REF!</definedName>
    <definedName name="page57">#REF!</definedName>
    <definedName name="page58">#REF!</definedName>
    <definedName name="page59">#REF!</definedName>
    <definedName name="page6">'[61]Works Section 3'!#REF!</definedName>
    <definedName name="page60">#REF!</definedName>
    <definedName name="page61">#REF!</definedName>
    <definedName name="page62">#REF!</definedName>
    <definedName name="page63">#REF!</definedName>
    <definedName name="page64">#REF!</definedName>
    <definedName name="page65">#REF!</definedName>
    <definedName name="page66">#REF!</definedName>
    <definedName name="page67">#REF!</definedName>
    <definedName name="page68">#REF!</definedName>
    <definedName name="page69">#REF!</definedName>
    <definedName name="page7">'[61]Works Section 3'!#REF!</definedName>
    <definedName name="page70">#REF!</definedName>
    <definedName name="page71">#REF!</definedName>
    <definedName name="page72">#REF!</definedName>
    <definedName name="page73">#REF!</definedName>
    <definedName name="page74">#REF!</definedName>
    <definedName name="page75">#REF!</definedName>
    <definedName name="page76">#REF!</definedName>
    <definedName name="page77">#REF!</definedName>
    <definedName name="page78">#REF!</definedName>
    <definedName name="page79">#REF!</definedName>
    <definedName name="page8">'[61]Works Section 3'!#REF!</definedName>
    <definedName name="page80">#REF!</definedName>
    <definedName name="page81">#REF!</definedName>
    <definedName name="page82">#REF!</definedName>
    <definedName name="page83">#REF!</definedName>
    <definedName name="page84">#REF!</definedName>
    <definedName name="page85">#REF!</definedName>
    <definedName name="page86">#REF!</definedName>
    <definedName name="page87">#REF!</definedName>
    <definedName name="page88">#REF!</definedName>
    <definedName name="page89">#REF!</definedName>
    <definedName name="page9">'[61]Works Section 3'!#REF!</definedName>
    <definedName name="page90">#REF!</definedName>
    <definedName name="page91">#REF!</definedName>
    <definedName name="page92">#REF!</definedName>
    <definedName name="page93">#REF!</definedName>
    <definedName name="page94">#REF!</definedName>
    <definedName name="page95">#REF!</definedName>
    <definedName name="page96">#REF!</definedName>
    <definedName name="page97">#REF!</definedName>
    <definedName name="page98">#REF!</definedName>
    <definedName name="page99">#REF!</definedName>
    <definedName name="PAIR_DOOR_CORRIDOR">'[9]DATA INPUT'!$E$73</definedName>
    <definedName name="PAIR_DOOR_PLANT_INTL">'[9]DATA INPUT'!$E$75</definedName>
    <definedName name="PAIR_DOOR_STAIRCASE_INTL">'[9]DATA INPUT'!$E$77</definedName>
    <definedName name="PAIR_DOORS_REFUSE">'[9]DATA INPUT'!$E$60</definedName>
    <definedName name="PAIR_INTL_STORE">'[9]DATA INPUT'!$E$83</definedName>
    <definedName name="PARTY_WALLS">'[9]DATA INPUT'!$E$65</definedName>
    <definedName name="PATIO_DOOR">'[9]DATA INPUT'!$E$62</definedName>
    <definedName name="PATIOS">'[9]DATA INPUT'!$E$117</definedName>
    <definedName name="PCG064_PCG042">'[62]2004 ACT_YTD'!$E$43</definedName>
    <definedName name="PeopleActual">'[7]data tables'!$D$231:$P$261</definedName>
    <definedName name="PERIM_BATHROOM">'[9]DATA INPUT'!$E$90</definedName>
    <definedName name="PERIM_ENSUITE">'[9]DATA INPUT'!$E$91</definedName>
    <definedName name="PERIM_EXCAVATION_DEPTH">'[9]DATA INPUT'!$E$27</definedName>
    <definedName name="PERIM_FDN">'[9]DATA INPUT'!$E$21</definedName>
    <definedName name="PERIM_FDN_DEPTH">'[9]DATA INPUT'!$E$25</definedName>
    <definedName name="PERIM_ROOF_AREAS">'[9]DATA INPUT'!$E$37</definedName>
    <definedName name="PERIM_STAIR1">'[9]DATA INPUT'!$E$85</definedName>
    <definedName name="PERIM_STAIR2">'[9]DATA INPUT'!$E$86</definedName>
    <definedName name="PERIM_STAIR3">'[9]DATA INPUT'!$E$87</definedName>
    <definedName name="PERIM_STAIR4">'[9]DATA INPUT'!$E$88</definedName>
    <definedName name="PERIM_STAIR5">'[9]DATA INPUT'!$E$89</definedName>
    <definedName name="Period">#REF!</definedName>
    <definedName name="periods">#REF!</definedName>
    <definedName name="PL_ACTUAL_03">'[20]P&amp;L Data'!$B$91:$P$101</definedName>
    <definedName name="PL_ACTUAL_04">'[20]P&amp;L Data'!$B$19:$P$29</definedName>
    <definedName name="PL_LE_04">'[20]P&amp;L Data'!$B$128:$P$138</definedName>
    <definedName name="PL_PLAN_04">'[20]P&amp;L Data'!$B$55:$P$65</definedName>
    <definedName name="Plan_AssocJVs_Month">'[63]BW results'!$D$17</definedName>
    <definedName name="Plan_Grossprofit_Month">'[63]BW results'!$D$11</definedName>
    <definedName name="Plan_Opcosts_Month">'[63]BW results'!$D$14</definedName>
    <definedName name="Plan_Salefixedassets_Month">'[63]BW results'!$D$18</definedName>
    <definedName name="Plan_Tax_Month">'[63]BW results'!$D$25</definedName>
    <definedName name="Plan_Turnover_Month">'[63]BW results'!$D$10</definedName>
    <definedName name="PlanmthOpCfHome">#REF!</definedName>
    <definedName name="PlanMthOpProfHome">#REF!</definedName>
    <definedName name="PlanYtdOpCfHome">#REF!</definedName>
    <definedName name="PlanYtdOpProfHome">#REF!</definedName>
    <definedName name="PLLE402">#REF!</definedName>
    <definedName name="PLOP03">#REF!</definedName>
    <definedName name="PLOP04">#REF!</definedName>
    <definedName name="POOR_GROUND">[9]Abnormals!$F$13</definedName>
    <definedName name="ppage72">#REF!</definedName>
    <definedName name="PQQActual">'[7]data tables'!$D$459:$P$489</definedName>
    <definedName name="PRELIMINARIES">#REF!</definedName>
    <definedName name="PRELIMINARIES_2C">#REF!</definedName>
    <definedName name="PRELIMINARIES2">#REF!</definedName>
    <definedName name="PRELIMINARIES2B">[5]Worksheet!$F$94</definedName>
    <definedName name="PRELIMINARIES2C">'[6]Appendix 1 Option 2B'!$F$106</definedName>
    <definedName name="PreMonthDescription">[27]TM1Settings!$D$12</definedName>
    <definedName name="PreMonthYTD">[27]TM1Settings!$E$12</definedName>
    <definedName name="Previous_Certificate">#REF!</definedName>
    <definedName name="PreviousMonth">[27]TM1Settings!$C$12</definedName>
    <definedName name="_xlnm.Print_Area" localSheetId="0">'88 Bedford Road'!$A$1:$J$952</definedName>
    <definedName name="_xlnm.Print_Area">#REF!</definedName>
    <definedName name="_xlnm.Print_Titles" localSheetId="0">'88 Bedford Road'!$6:$8</definedName>
    <definedName name="_xlnm.Print_Titles">#REF!</definedName>
    <definedName name="PriorMonth">[43]Menu!$B$3</definedName>
    <definedName name="PRIVATE_GARDEN">'[9]DATA INPUT'!$E$122</definedName>
    <definedName name="Proc">[12]Savings!#REF!</definedName>
    <definedName name="Procurement">'[2]Recharges10-11'!$A$58:$E$69</definedName>
    <definedName name="Procurement10">'[2]Recharges10-11'!$K$58:$O$69</definedName>
    <definedName name="Procurement11">'[2]Recharges11-12'!$K$58:$O$69</definedName>
    <definedName name="Procurement12">'[2]Recharges12-13'!$K$58:$O$69</definedName>
    <definedName name="ProdImprov">'[45]Cluster Base and Top bridge'!$A$39:$E$45</definedName>
    <definedName name="PROFIT_LOSS_ACCOUNT">#REF!</definedName>
    <definedName name="PROJECT_DESCRIPTION">'[64]Key QUantities'!$C$9</definedName>
    <definedName name="Project_Name">'[13]Project Directory'!$D$5</definedName>
    <definedName name="PROV_SUMS">#REF!</definedName>
    <definedName name="Provisional_Quantity__25m2">#REF!</definedName>
    <definedName name="PV_ARRAYS">'[9]DATA INPUT'!$E$42</definedName>
    <definedName name="PyMthOpCfHome">#REF!</definedName>
    <definedName name="PYMthOpProfHome">#REF!</definedName>
    <definedName name="PyYtdOpCfHome">#REF!</definedName>
    <definedName name="PYYtdOpProfHome">#REF!</definedName>
    <definedName name="QA">'[2]Recharges10-11'!$A$186:$E$197</definedName>
    <definedName name="qq">[3]Estimate!$F$100</definedName>
    <definedName name="qtr_a">#REF!</definedName>
    <definedName name="qtr_b">#REF!</definedName>
    <definedName name="qtr_c">#REF!</definedName>
    <definedName name="qtr_d">#REF!</definedName>
    <definedName name="qtr_e">#REF!</definedName>
    <definedName name="Quants">#REF!</definedName>
    <definedName name="QuoteNo">'[42]Pipework Prices'!$B$8</definedName>
    <definedName name="rebate">'[29]Ballymore @ Crossharbour '!#REF!</definedName>
    <definedName name="Ref_No">#REF!</definedName>
    <definedName name="RefNo">'[42]Pipework Prices'!$B$10</definedName>
    <definedName name="REGIONAL_VAR">[9]Construction!#REF!</definedName>
    <definedName name="REMODELLING_COSTS">#REF!</definedName>
    <definedName name="REMODELLING_COSTS2B">[5]Worksheet!$F$31</definedName>
    <definedName name="REMODELLING2">#REF!</definedName>
    <definedName name="REMODELLING2C">#REF!</definedName>
    <definedName name="REMOVE_GARAGES">'[9]DATA INPUT'!$E$16</definedName>
    <definedName name="REMOVE_TREES">'[9]DATA INPUT'!$E$19</definedName>
    <definedName name="REPORT_TYPE">'[9]DATA INPUT'!$D$5</definedName>
    <definedName name="Report_Version_3">"A1"</definedName>
    <definedName name="ReportingCube">#REF!</definedName>
    <definedName name="ReportTitle">[27]TM1Settings!$C$16</definedName>
    <definedName name="RETAINED_WORKS">#REF!</definedName>
    <definedName name="RETAINED_WORKS2B">[5]Worksheet!$F$35</definedName>
    <definedName name="RETAINED2">#REF!</definedName>
    <definedName name="RETAINED2C">#REF!</definedName>
    <definedName name="Retention_Amount">#REF!</definedName>
    <definedName name="Review_Date">#REF!</definedName>
    <definedName name="RIDDOR">#REF!</definedName>
    <definedName name="ROOF">[9]Construction!$I$141</definedName>
    <definedName name="rr">[3]Estimate!$F$49</definedName>
    <definedName name="s">#REF!</definedName>
    <definedName name="SalesActual">'[7]data tables'!$D$5:$P$35</definedName>
    <definedName name="SalesBud">'[7]data tables'!$D$38:$P$68</definedName>
    <definedName name="SalesBudget">#REF!</definedName>
    <definedName name="SalesBudgetYTD">#REF!</definedName>
    <definedName name="salespie">'[7]graph data'!$D$3:$F$32</definedName>
    <definedName name="SalesYTD">#REF!</definedName>
    <definedName name="SANITARYWARE">[9]Construction!$I$399</definedName>
    <definedName name="SaveName">#REF!</definedName>
    <definedName name="SavT10">[12]Savings!#REF!</definedName>
    <definedName name="SavT11">[12]Savings!#REF!</definedName>
    <definedName name="SavT12">[12]Savings!#REF!</definedName>
    <definedName name="SCALE">[65]Para!$A$6:$A$8</definedName>
    <definedName name="Scenario">'[66]Data Validation lists'!$A$2:$A$7</definedName>
    <definedName name="SCOPE">'[9]DATA INPUT'!$D$4</definedName>
    <definedName name="SecondYear">#REF!</definedName>
    <definedName name="SEDUM_ROOF">[9]Abnormals!$F$25</definedName>
    <definedName name="SelectedMonth">#REF!</definedName>
    <definedName name="SelectedMonth1">[67]Menu!$B$4</definedName>
    <definedName name="SelectedMonthYTD">#REF!</definedName>
    <definedName name="SelectForecast">[43]Menu!$B$24</definedName>
    <definedName name="SendScenario">[35]TM1Settings!$D$7</definedName>
    <definedName name="Server">#REF!</definedName>
    <definedName name="SERVICES">[9]Construction!$I$473</definedName>
    <definedName name="SHALLOW_PILES">[9]Abnormals!$F$14</definedName>
    <definedName name="SHE">'[2]Recharges10-11'!$A$154:$E$165</definedName>
    <definedName name="Sheet_name">'[33]Data Validation lists'!$B$13:$C$27</definedName>
    <definedName name="sickdays">#REF!</definedName>
    <definedName name="SickDaysActual">#REF!</definedName>
    <definedName name="SINGLE_INTL_STORE">'[9]DATA INPUT'!$E$82</definedName>
    <definedName name="SITE_ADDRESS">#REF!</definedName>
    <definedName name="SITE_WORKS">[9]Construction!$I$528</definedName>
    <definedName name="Sort_Europe">#REF!</definedName>
    <definedName name="sortarea">#REF!</definedName>
    <definedName name="SpeakupActual">'[7]data tables'!$D$394:$P$424</definedName>
    <definedName name="SPECIAL_WINDOWS">'[9]DATA INPUT'!$E$56</definedName>
    <definedName name="StaffLeavers">#REF!</definedName>
    <definedName name="STAIR_1">'[9]DATA INPUT'!$E$44</definedName>
    <definedName name="STAIR_2">'[9]DATA INPUT'!$E$45</definedName>
    <definedName name="STAIR_3">'[9]DATA INPUT'!$E$46</definedName>
    <definedName name="STAIR_4">'[9]DATA INPUT'!$E$47</definedName>
    <definedName name="STAIR_5">'[9]DATA INPUT'!$E$48</definedName>
    <definedName name="STAIRS">[9]Construction!$I$157</definedName>
    <definedName name="STARS">'[7]data tables'!#REF!</definedName>
    <definedName name="STAT">#REF!</definedName>
    <definedName name="Status2">[44]Ranges!$I$24:$I$27</definedName>
    <definedName name="STOREY_HEIGHT">'[9]DATA INPUT'!$E$52</definedName>
    <definedName name="strat_bu">#REF!</definedName>
    <definedName name="strat_grp">#REF!</definedName>
    <definedName name="sub">'[7]data tables'!$F$298</definedName>
    <definedName name="SubActual">'[7]data tables'!$D$427:$P$457</definedName>
    <definedName name="SUBSTATION">[9]Abnormals!$F$32</definedName>
    <definedName name="SUBSTRUCTURE">[9]Construction!$I$52</definedName>
    <definedName name="Surveystatus">#REF!</definedName>
    <definedName name="TAB">#REF!</definedName>
    <definedName name="Table_Competitor_Info">'[54]INPUT - Competitor Info'!$B$4:$J$25</definedName>
    <definedName name="Table_Master_Data">#REF!</definedName>
    <definedName name="Table_Segment_Data">'[48]CHC Segment Data'!$F$5:$O$38</definedName>
    <definedName name="Table_Segments">'[48]CHC Segment Data'!$C$35:$D$42</definedName>
    <definedName name="table1">#REF!</definedName>
    <definedName name="Tax">'[48]CHC Segment Data'!$M$36</definedName>
    <definedName name="Taxadjmth">[63]Adjustments!$C$25</definedName>
    <definedName name="Taxadjmth2003">[63]Adjustments!$F$25</definedName>
    <definedName name="TaxadjmthLE2">[63]Adjustments!$D$25</definedName>
    <definedName name="TaxadjmthPlan">[63]Adjustments!$H$25</definedName>
    <definedName name="Taxadjytd">[63]Adjustments!$J$25</definedName>
    <definedName name="Taxadjytd2003">[63]Adjustments!$M$25</definedName>
    <definedName name="TaxadjytdLE2">[63]Adjustments!$O$25</definedName>
    <definedName name="TaxadjytdPlan">[63]Adjustments!$K$25</definedName>
    <definedName name="TelcoCEmth2003">#REF!</definedName>
    <definedName name="TelcoCEmthactl">#REF!</definedName>
    <definedName name="TelcoCEmthLE2">#REF!</definedName>
    <definedName name="TelcoCEmthPlan">#REF!</definedName>
    <definedName name="TelcoCEytd2003">#REF!</definedName>
    <definedName name="TelcoCEytdactl">#REF!</definedName>
    <definedName name="TelcoCEytdLE2">#REF!</definedName>
    <definedName name="TelcoCEytdPlan">#REF!</definedName>
    <definedName name="Telcomth2003Var">'[4]Final Results'!$E$48</definedName>
    <definedName name="Telcomthactl">'[4]Final Results'!$B$48</definedName>
    <definedName name="TelcomthLE2Var">'[4]Final Results'!$C$48</definedName>
    <definedName name="TelcomthPlanVar">'[4]Final Results'!$D$48</definedName>
    <definedName name="Telconame">'[4]Final Results'!$F$48</definedName>
    <definedName name="Telcoytd2003Var">'[4]Final Results'!$J$48</definedName>
    <definedName name="Telcoytdactl">'[4]Final Results'!$G$48</definedName>
    <definedName name="TelcoytdLE2Var">'[4]Final Results'!$H$48</definedName>
    <definedName name="TelcoytdPlanVar">'[4]Final Results'!$I$48</definedName>
    <definedName name="Tender_Nr">'[13]Project Directory'!$D$7</definedName>
    <definedName name="texaselectriccustomers">[21]NA!$AF$9:$AH$29</definedName>
    <definedName name="texasgascustomers">[21]NA!$AA$9:$AC$29</definedName>
    <definedName name="TimeDimension">[27]TM1Settings!$D$4</definedName>
    <definedName name="TOP_SOIL">'[9]DATA INPUT'!$E$30</definedName>
    <definedName name="TOTAL_AREA_WINDOWS">'[9]DATA INPUT'!#REF!</definedName>
    <definedName name="TOTAL_LENGTH_SILLS">'[9]DATA INPUT'!#REF!</definedName>
    <definedName name="TOTAL_NUMBER_UNITS">'[9]DATA INPUT'!$E$9</definedName>
    <definedName name="Totalmth2003Var">#REF!</definedName>
    <definedName name="Totalmthactl">'[4]Final Results'!$B$54</definedName>
    <definedName name="TotalmthLE2Var">#REF!</definedName>
    <definedName name="TotalmthPlanVar">#REF!</definedName>
    <definedName name="Totalname">'[4]Final Results'!$F$54</definedName>
    <definedName name="TotalTop">'[45]Cluster Base and Top bridge'!$A$66:$E$72</definedName>
    <definedName name="Totalytd2003Var">#REF!</definedName>
    <definedName name="Totalytdactl">'[4]Final Results'!$G$54</definedName>
    <definedName name="TotalytdLE2Var">#REF!</definedName>
    <definedName name="TotalytdPlanVar">#REF!</definedName>
    <definedName name="Train">[12]Savings!#REF!</definedName>
    <definedName name="Training">'[2]Recharges10-11'!$A$202:$E$213</definedName>
    <definedName name="Training10">'[2]Recharges10-11'!$K$202:$O$213</definedName>
    <definedName name="Training11">'[2]Recharges11-12'!$K$202:$O$213</definedName>
    <definedName name="Training12">'[2]Recharges12-13'!$K$202:$O$213</definedName>
    <definedName name="TRANSFER_SLAB">[9]Abnormals!$F$22</definedName>
    <definedName name="UNDERCROFT_CP">[9]Abnormals!$F$19</definedName>
    <definedName name="units_of_measure">'[19]Units of Measure'!$A$3:$A$4</definedName>
    <definedName name="UPPER_FLOORS">[9]Construction!$I$94</definedName>
    <definedName name="v">#REF!</definedName>
    <definedName name="valActionByIdX">[68]Configuration!$A$1:$A$3</definedName>
    <definedName name="valContractX">[68]Configuration!$C$1</definedName>
    <definedName name="valDayX">[69]Configuration!$F$1:$F$7</definedName>
    <definedName name="valPhaseX">[68]Configuration!$D$1</definedName>
    <definedName name="valSORItemX">[69]Configuration!$E$1:$E$118</definedName>
    <definedName name="valVariationReasonX">[69]Configuration!$G$1:$G$7</definedName>
    <definedName name="valYesNoX">[68]Configuration!$B$1:$B$2</definedName>
    <definedName name="Variances">#REF!</definedName>
    <definedName name="Varianceto2003_AssocJVs_Month">'[4]Final Results'!$E$17</definedName>
    <definedName name="Varianceto2003_AssocJVs_ytd">'[4]Final Results'!$J$17</definedName>
    <definedName name="Varianceto2003_AssocsJVs_ytd">'[4]Final Results'!$I$17</definedName>
    <definedName name="Varianceto2003_Grossprofit_Month">'[4]Final Results'!$E$11</definedName>
    <definedName name="Varianceto2003_Grossprofit_ytd">'[4]Final Results'!$J$11</definedName>
    <definedName name="Varianceto2003_Opcosts_Month">'[4]Final Results'!$E$14</definedName>
    <definedName name="Varianceto2003_Opcosts_ytd">'[4]Final Results'!$J$14</definedName>
    <definedName name="Varianceto2003_Salefixedassets_Month">'[4]Final Results'!$E$18</definedName>
    <definedName name="Varianceto2003_Salefixedassets_ytd">'[4]Final Results'!$J$18</definedName>
    <definedName name="Varianceto2003_Tax_Month">'[4]Final Results'!$E$25</definedName>
    <definedName name="Varianceto2003_Tax_ytd">'[4]Final Results'!$J$25</definedName>
    <definedName name="Varianceto2003_Turnover_Month">'[4]Final Results'!$E$10</definedName>
    <definedName name="Varianceto2003_Turnover_ytd">'[4]Final Results'!$J$10</definedName>
    <definedName name="VariancetoLE2_AssocJVs_Month">'[4]Final Results'!$C$17</definedName>
    <definedName name="VariancetoLE2_AssocJVs_ytd">'[4]Final Results'!$H$17</definedName>
    <definedName name="VariancetoLE2_Grossprofit_Month">'[4]Final Results'!$C$11</definedName>
    <definedName name="VariancetoLE2_Grossprofit_ytd">'[4]Final Results'!$H$11</definedName>
    <definedName name="VariancetoLE2_Opcosts_Month">'[4]Final Results'!$C$14</definedName>
    <definedName name="VariancetoLE2_Opcosts_ytd">'[4]Final Results'!$H$14</definedName>
    <definedName name="VariancetoLE2_Salefixedassets_Month">'[4]Final Results'!$C$18</definedName>
    <definedName name="VariancetoLE2_Salefixedassets_ytd">'[4]Final Results'!$H$18</definedName>
    <definedName name="VariancetoLE2_Tax_Month">'[4]Final Results'!$C$25</definedName>
    <definedName name="VariancetoLE2_Tax_ytd">'[4]Final Results'!$H$25</definedName>
    <definedName name="VariancetoLE2_Turnover_Month">'[4]Final Results'!$C$10</definedName>
    <definedName name="VariancetoLE2_Turnover_ytd">'[4]Final Results'!$H$10</definedName>
    <definedName name="VariancetoPlan_AssocJVs_ytd">'[4]Final Results'!$I$17</definedName>
    <definedName name="VariancetoPlan_Grossprofit_ytd">'[4]Final Results'!$I$11</definedName>
    <definedName name="VariancetoPlan_Opcosts_ytd">'[4]Final Results'!$I$14</definedName>
    <definedName name="VariancetoPlan_Salefixedassets_ytd">'[4]Final Results'!$I$18</definedName>
    <definedName name="VariancetoPlan_Tax_ytd">'[4]Final Results'!$I$25</definedName>
    <definedName name="VariancetoPlan_Turnover_ytd">'[4]Final Results'!$I$10</definedName>
    <definedName name="vic">#REF!</definedName>
    <definedName name="vv">#REF!</definedName>
    <definedName name="vvv">#REF!</definedName>
    <definedName name="WALL_FINISHES">[9]Construction!$I$274</definedName>
    <definedName name="WALLS_TO_CORES">'[9]DATA INPUT'!$E$64</definedName>
    <definedName name="WALLS_TO_LIFTS">'[9]DATA INPUT'!$E$69</definedName>
    <definedName name="WALLS_TO_RESIDENTIAL_AREAS">'[9]DATA INPUT'!$E$68</definedName>
    <definedName name="WALLS_TO_RISERS">'[9]DATA INPUT'!$E$66</definedName>
    <definedName name="WINDOWS_DOORS">[9]Construction!$I$215</definedName>
    <definedName name="Winning">'[7]data tables'!#REF!</definedName>
    <definedName name="WIPActual">#REF!</definedName>
    <definedName name="year">#REF!</definedName>
    <definedName name="Years">'[70]Data Validation lists'!$B$2:$B$5</definedName>
    <definedName name="Yes_No">[44]Ranges!$C$25:$C$26</definedName>
    <definedName name="YTD_sort">#REF!</definedName>
    <definedName name="ytdactlCC">[4]Cashflow!$G$35</definedName>
    <definedName name="ytdactlCE">[4]Cashflow!$G$34</definedName>
    <definedName name="ytdactlEP">[4]Cashflow!$G$36</definedName>
    <definedName name="ytdActlNOPAT">[4]Cashflow!$G$33</definedName>
    <definedName name="ytdVar2003CC">[4]Cashflow!$J$35</definedName>
    <definedName name="ytdVar2003CE">[4]Cashflow!$J$34</definedName>
    <definedName name="ytdVar2003EP">[4]Cashflow!$J$36</definedName>
    <definedName name="ytdVar2003NOPAT">[4]Cashflow!$J$33</definedName>
    <definedName name="ytdVarLE2CC">[4]Cashflow!$H$35</definedName>
    <definedName name="ytdVarLE2CE">[4]Cashflow!$H$34</definedName>
    <definedName name="ytdVarLE2EP">[4]Cashflow!$H$36</definedName>
    <definedName name="ytdVarLE2NOPAT">[4]Cashflow!$H$33</definedName>
    <definedName name="ytdVarPlanCC">[4]Cashflow!$I$35</definedName>
    <definedName name="ytdVarPlanCE">[4]Cashflow!$I$34</definedName>
    <definedName name="ytdVarPlanEP">[4]Cashflow!$I$36</definedName>
    <definedName name="ytdVarPlanNOPAT">[4]Cashflow!$I$33</definedName>
    <definedName name="Z_0BD87F50_D114_491B_972C_B9482B71958E_.wvu.PrintArea" localSheetId="0" hidden="1">'88 Bedford Road'!$A$1:$J$952</definedName>
    <definedName name="Z_0BD87F50_D114_491B_972C_B9482B71958E_.wvu.PrintTitles" localSheetId="0" hidden="1">'88 Bedford Road'!$6:$8</definedName>
    <definedName name="Z_3D45EA12_2CDD_47A2_8A5E_5EA0DA62C3A2_.wvu.PrintArea" localSheetId="0" hidden="1">'88 Bedford Road'!$A$1:$J$952</definedName>
    <definedName name="Z_3D45EA12_2CDD_47A2_8A5E_5EA0DA62C3A2_.wvu.PrintTitles" localSheetId="0" hidden="1">'88 Bedford Road'!$6:$8</definedName>
    <definedName name="Z_730ACD48_F950_449D_A50F_00ABEA6BFE3C_.wvu.PrintArea" localSheetId="0" hidden="1">'88 Bedford Road'!$A$1:$J$952</definedName>
    <definedName name="Z_730ACD48_F950_449D_A50F_00ABEA6BFE3C_.wvu.PrintTitles" localSheetId="0" hidden="1">'88 Bedford Road'!$6:$8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49" i="1" l="1"/>
  <c r="M968" i="1" s="1"/>
  <c r="H949" i="1"/>
  <c r="F949" i="1"/>
  <c r="H948" i="1"/>
  <c r="J948" i="1" s="1"/>
  <c r="G947" i="1"/>
  <c r="H947" i="1" s="1"/>
  <c r="J947" i="1" s="1"/>
  <c r="F947" i="1"/>
  <c r="J946" i="1"/>
  <c r="H946" i="1"/>
  <c r="F946" i="1"/>
  <c r="H943" i="1"/>
  <c r="J943" i="1" s="1"/>
  <c r="F943" i="1"/>
  <c r="H942" i="1"/>
  <c r="J942" i="1" s="1"/>
  <c r="F942" i="1"/>
  <c r="H941" i="1"/>
  <c r="J941" i="1" s="1"/>
  <c r="F941" i="1"/>
  <c r="J940" i="1"/>
  <c r="H940" i="1"/>
  <c r="F940" i="1"/>
  <c r="J939" i="1"/>
  <c r="H939" i="1"/>
  <c r="F939" i="1"/>
  <c r="H938" i="1"/>
  <c r="J938" i="1" s="1"/>
  <c r="F938" i="1"/>
  <c r="H937" i="1"/>
  <c r="J937" i="1" s="1"/>
  <c r="F937" i="1"/>
  <c r="J936" i="1"/>
  <c r="H936" i="1"/>
  <c r="F936" i="1"/>
  <c r="H935" i="1"/>
  <c r="J935" i="1" s="1"/>
  <c r="F935" i="1"/>
  <c r="H934" i="1"/>
  <c r="J934" i="1" s="1"/>
  <c r="F934" i="1"/>
  <c r="H933" i="1"/>
  <c r="J933" i="1" s="1"/>
  <c r="F933" i="1"/>
  <c r="J932" i="1"/>
  <c r="H932" i="1"/>
  <c r="F932" i="1"/>
  <c r="J931" i="1"/>
  <c r="H931" i="1"/>
  <c r="F931" i="1"/>
  <c r="G930" i="1"/>
  <c r="H930" i="1" s="1"/>
  <c r="J930" i="1" s="1"/>
  <c r="F930" i="1"/>
  <c r="H929" i="1"/>
  <c r="J929" i="1" s="1"/>
  <c r="G929" i="1"/>
  <c r="F929" i="1"/>
  <c r="H928" i="1"/>
  <c r="J928" i="1" s="1"/>
  <c r="F928" i="1"/>
  <c r="G927" i="1"/>
  <c r="H927" i="1" s="1"/>
  <c r="J927" i="1" s="1"/>
  <c r="F927" i="1"/>
  <c r="H926" i="1"/>
  <c r="C926" i="1"/>
  <c r="F926" i="1" s="1"/>
  <c r="F950" i="1" s="1"/>
  <c r="J911" i="1"/>
  <c r="H911" i="1"/>
  <c r="F911" i="1"/>
  <c r="H910" i="1"/>
  <c r="J910" i="1" s="1"/>
  <c r="F910" i="1"/>
  <c r="H909" i="1"/>
  <c r="J909" i="1" s="1"/>
  <c r="J908" i="1"/>
  <c r="H908" i="1"/>
  <c r="H907" i="1"/>
  <c r="J907" i="1" s="1"/>
  <c r="J906" i="1"/>
  <c r="H906" i="1"/>
  <c r="F906" i="1"/>
  <c r="J905" i="1"/>
  <c r="H905" i="1"/>
  <c r="F905" i="1"/>
  <c r="H904" i="1"/>
  <c r="J904" i="1" s="1"/>
  <c r="F904" i="1"/>
  <c r="H903" i="1"/>
  <c r="J903" i="1" s="1"/>
  <c r="F903" i="1"/>
  <c r="J902" i="1"/>
  <c r="H902" i="1"/>
  <c r="F902" i="1"/>
  <c r="H901" i="1"/>
  <c r="J901" i="1" s="1"/>
  <c r="F901" i="1"/>
  <c r="H900" i="1"/>
  <c r="J900" i="1" s="1"/>
  <c r="F900" i="1"/>
  <c r="H899" i="1"/>
  <c r="J899" i="1" s="1"/>
  <c r="F899" i="1"/>
  <c r="J898" i="1"/>
  <c r="H898" i="1"/>
  <c r="H897" i="1"/>
  <c r="J897" i="1" s="1"/>
  <c r="F897" i="1"/>
  <c r="H896" i="1"/>
  <c r="J896" i="1" s="1"/>
  <c r="F896" i="1"/>
  <c r="J895" i="1"/>
  <c r="M964" i="1" s="1"/>
  <c r="H895" i="1"/>
  <c r="F895" i="1"/>
  <c r="J894" i="1"/>
  <c r="H894" i="1"/>
  <c r="F894" i="1"/>
  <c r="H893" i="1"/>
  <c r="J893" i="1" s="1"/>
  <c r="F893" i="1"/>
  <c r="H892" i="1"/>
  <c r="J892" i="1" s="1"/>
  <c r="F892" i="1"/>
  <c r="J891" i="1"/>
  <c r="H891" i="1"/>
  <c r="H890" i="1"/>
  <c r="J890" i="1" s="1"/>
  <c r="J889" i="1"/>
  <c r="H889" i="1"/>
  <c r="H888" i="1"/>
  <c r="J888" i="1" s="1"/>
  <c r="J887" i="1"/>
  <c r="H887" i="1"/>
  <c r="H886" i="1"/>
  <c r="J886" i="1" s="1"/>
  <c r="M963" i="1" s="1"/>
  <c r="J885" i="1"/>
  <c r="M959" i="1" s="1"/>
  <c r="H885" i="1"/>
  <c r="F885" i="1"/>
  <c r="J884" i="1"/>
  <c r="H884" i="1"/>
  <c r="G884" i="1"/>
  <c r="F884" i="1"/>
  <c r="H883" i="1"/>
  <c r="J883" i="1" s="1"/>
  <c r="F883" i="1"/>
  <c r="H882" i="1"/>
  <c r="J882" i="1" s="1"/>
  <c r="F882" i="1"/>
  <c r="G881" i="1"/>
  <c r="H881" i="1" s="1"/>
  <c r="F881" i="1"/>
  <c r="F922" i="1" s="1"/>
  <c r="E881" i="1"/>
  <c r="H876" i="1"/>
  <c r="J876" i="1" s="1"/>
  <c r="H874" i="1"/>
  <c r="J874" i="1" s="1"/>
  <c r="F874" i="1"/>
  <c r="J872" i="1"/>
  <c r="F872" i="1"/>
  <c r="G870" i="1"/>
  <c r="H870" i="1" s="1"/>
  <c r="J870" i="1" s="1"/>
  <c r="F870" i="1"/>
  <c r="J868" i="1"/>
  <c r="H868" i="1"/>
  <c r="F868" i="1"/>
  <c r="H866" i="1"/>
  <c r="F866" i="1"/>
  <c r="G864" i="1"/>
  <c r="H864" i="1" s="1"/>
  <c r="J864" i="1" s="1"/>
  <c r="F864" i="1"/>
  <c r="H862" i="1"/>
  <c r="J862" i="1" s="1"/>
  <c r="F862" i="1"/>
  <c r="J860" i="1"/>
  <c r="H860" i="1"/>
  <c r="F860" i="1"/>
  <c r="H858" i="1"/>
  <c r="J858" i="1" s="1"/>
  <c r="F858" i="1"/>
  <c r="H856" i="1"/>
  <c r="J856" i="1" s="1"/>
  <c r="F856" i="1"/>
  <c r="G854" i="1"/>
  <c r="H854" i="1" s="1"/>
  <c r="F854" i="1"/>
  <c r="J854" i="1" s="1"/>
  <c r="H852" i="1"/>
  <c r="J852" i="1" s="1"/>
  <c r="F852" i="1"/>
  <c r="J850" i="1"/>
  <c r="H850" i="1"/>
  <c r="F850" i="1"/>
  <c r="H848" i="1"/>
  <c r="J848" i="1" s="1"/>
  <c r="F848" i="1"/>
  <c r="H846" i="1"/>
  <c r="J846" i="1" s="1"/>
  <c r="F846" i="1"/>
  <c r="H842" i="1"/>
  <c r="J842" i="1" s="1"/>
  <c r="F842" i="1"/>
  <c r="J840" i="1"/>
  <c r="H840" i="1"/>
  <c r="F840" i="1"/>
  <c r="J838" i="1"/>
  <c r="H838" i="1"/>
  <c r="G838" i="1"/>
  <c r="F838" i="1"/>
  <c r="H836" i="1"/>
  <c r="J836" i="1" s="1"/>
  <c r="F836" i="1"/>
  <c r="H834" i="1"/>
  <c r="J834" i="1" s="1"/>
  <c r="F834" i="1"/>
  <c r="H830" i="1"/>
  <c r="J830" i="1" s="1"/>
  <c r="F830" i="1"/>
  <c r="J828" i="1"/>
  <c r="M960" i="1" s="1"/>
  <c r="H828" i="1"/>
  <c r="F828" i="1"/>
  <c r="J826" i="1"/>
  <c r="H826" i="1"/>
  <c r="F826" i="1"/>
  <c r="H809" i="1"/>
  <c r="F809" i="1"/>
  <c r="F877" i="1" s="1"/>
  <c r="J803" i="1"/>
  <c r="H803" i="1"/>
  <c r="F803" i="1"/>
  <c r="H801" i="1"/>
  <c r="J801" i="1" s="1"/>
  <c r="F801" i="1"/>
  <c r="H799" i="1"/>
  <c r="J799" i="1" s="1"/>
  <c r="F799" i="1"/>
  <c r="H797" i="1"/>
  <c r="J797" i="1" s="1"/>
  <c r="F797" i="1"/>
  <c r="J795" i="1"/>
  <c r="H795" i="1"/>
  <c r="F795" i="1"/>
  <c r="J793" i="1"/>
  <c r="H793" i="1"/>
  <c r="F793" i="1"/>
  <c r="H791" i="1"/>
  <c r="J791" i="1" s="1"/>
  <c r="F791" i="1"/>
  <c r="H789" i="1"/>
  <c r="J789" i="1" s="1"/>
  <c r="F789" i="1"/>
  <c r="J769" i="1"/>
  <c r="H769" i="1"/>
  <c r="F769" i="1"/>
  <c r="H767" i="1"/>
  <c r="J767" i="1" s="1"/>
  <c r="F767" i="1"/>
  <c r="H765" i="1"/>
  <c r="J765" i="1" s="1"/>
  <c r="F765" i="1"/>
  <c r="H763" i="1"/>
  <c r="J763" i="1" s="1"/>
  <c r="F763" i="1"/>
  <c r="J761" i="1"/>
  <c r="H761" i="1"/>
  <c r="F761" i="1"/>
  <c r="J759" i="1"/>
  <c r="H759" i="1"/>
  <c r="F759" i="1"/>
  <c r="H757" i="1"/>
  <c r="J757" i="1" s="1"/>
  <c r="F757" i="1"/>
  <c r="H755" i="1"/>
  <c r="J755" i="1" s="1"/>
  <c r="F755" i="1"/>
  <c r="J753" i="1"/>
  <c r="H753" i="1"/>
  <c r="F753" i="1"/>
  <c r="H744" i="1"/>
  <c r="J744" i="1" s="1"/>
  <c r="F744" i="1"/>
  <c r="H705" i="1"/>
  <c r="J705" i="1" s="1"/>
  <c r="F705" i="1"/>
  <c r="H703" i="1"/>
  <c r="J703" i="1" s="1"/>
  <c r="F703" i="1"/>
  <c r="J701" i="1"/>
  <c r="H701" i="1"/>
  <c r="F701" i="1"/>
  <c r="J699" i="1"/>
  <c r="H699" i="1"/>
  <c r="F699" i="1"/>
  <c r="H697" i="1"/>
  <c r="J697" i="1" s="1"/>
  <c r="F697" i="1"/>
  <c r="H695" i="1"/>
  <c r="J695" i="1" s="1"/>
  <c r="F695" i="1"/>
  <c r="J693" i="1"/>
  <c r="H693" i="1"/>
  <c r="F693" i="1"/>
  <c r="H685" i="1"/>
  <c r="J685" i="1" s="1"/>
  <c r="F685" i="1"/>
  <c r="H681" i="1"/>
  <c r="J681" i="1" s="1"/>
  <c r="F681" i="1"/>
  <c r="J679" i="1"/>
  <c r="H679" i="1"/>
  <c r="F679" i="1"/>
  <c r="AJ678" i="1"/>
  <c r="AJ677" i="1"/>
  <c r="G677" i="1"/>
  <c r="H677" i="1" s="1"/>
  <c r="J677" i="1" s="1"/>
  <c r="F677" i="1"/>
  <c r="AJ676" i="1"/>
  <c r="H676" i="1"/>
  <c r="J676" i="1" s="1"/>
  <c r="G676" i="1"/>
  <c r="F676" i="1"/>
  <c r="AJ675" i="1"/>
  <c r="H675" i="1"/>
  <c r="J675" i="1" s="1"/>
  <c r="G675" i="1"/>
  <c r="F675" i="1"/>
  <c r="AJ674" i="1"/>
  <c r="G674" i="1"/>
  <c r="H674" i="1" s="1"/>
  <c r="J674" i="1" s="1"/>
  <c r="F674" i="1"/>
  <c r="AJ673" i="1"/>
  <c r="G673" i="1"/>
  <c r="H673" i="1" s="1"/>
  <c r="J673" i="1" s="1"/>
  <c r="F673" i="1"/>
  <c r="AJ672" i="1"/>
  <c r="AJ671" i="1"/>
  <c r="AJ670" i="1"/>
  <c r="AJ669" i="1"/>
  <c r="H669" i="1"/>
  <c r="J669" i="1" s="1"/>
  <c r="F669" i="1"/>
  <c r="AJ668" i="1"/>
  <c r="H668" i="1"/>
  <c r="J668" i="1" s="1"/>
  <c r="F668" i="1"/>
  <c r="AJ667" i="1"/>
  <c r="H667" i="1"/>
  <c r="J667" i="1" s="1"/>
  <c r="F667" i="1"/>
  <c r="AJ666" i="1"/>
  <c r="H666" i="1"/>
  <c r="J666" i="1" s="1"/>
  <c r="F666" i="1"/>
  <c r="AJ665" i="1"/>
  <c r="H665" i="1"/>
  <c r="J665" i="1" s="1"/>
  <c r="F665" i="1"/>
  <c r="AJ664" i="1"/>
  <c r="AJ663" i="1"/>
  <c r="AJ662" i="1"/>
  <c r="AJ661" i="1"/>
  <c r="AJ660" i="1"/>
  <c r="AJ659" i="1"/>
  <c r="H659" i="1"/>
  <c r="J659" i="1" s="1"/>
  <c r="F659" i="1"/>
  <c r="AJ658" i="1"/>
  <c r="AJ657" i="1"/>
  <c r="H657" i="1"/>
  <c r="J657" i="1" s="1"/>
  <c r="F657" i="1"/>
  <c r="AJ656" i="1"/>
  <c r="AJ655" i="1"/>
  <c r="J655" i="1"/>
  <c r="H655" i="1"/>
  <c r="F655" i="1"/>
  <c r="AJ654" i="1"/>
  <c r="J653" i="1"/>
  <c r="H653" i="1"/>
  <c r="F653" i="1"/>
  <c r="H646" i="1"/>
  <c r="J646" i="1" s="1"/>
  <c r="F646" i="1"/>
  <c r="H643" i="1"/>
  <c r="J643" i="1" s="1"/>
  <c r="J641" i="1"/>
  <c r="H641" i="1"/>
  <c r="H639" i="1"/>
  <c r="J639" i="1" s="1"/>
  <c r="H637" i="1"/>
  <c r="J637" i="1" s="1"/>
  <c r="H635" i="1"/>
  <c r="J635" i="1" s="1"/>
  <c r="J632" i="1"/>
  <c r="H632" i="1"/>
  <c r="H631" i="1"/>
  <c r="J631" i="1" s="1"/>
  <c r="H627" i="1"/>
  <c r="J627" i="1" s="1"/>
  <c r="H625" i="1"/>
  <c r="J625" i="1" s="1"/>
  <c r="H623" i="1"/>
  <c r="J623" i="1" s="1"/>
  <c r="J621" i="1"/>
  <c r="H621" i="1"/>
  <c r="J619" i="1"/>
  <c r="H619" i="1"/>
  <c r="H617" i="1"/>
  <c r="J617" i="1" s="1"/>
  <c r="E615" i="1"/>
  <c r="H615" i="1" s="1"/>
  <c r="J615" i="1" s="1"/>
  <c r="H613" i="1"/>
  <c r="J613" i="1" s="1"/>
  <c r="F613" i="1"/>
  <c r="A613" i="1"/>
  <c r="A615" i="1" s="1"/>
  <c r="A617" i="1" s="1"/>
  <c r="A619" i="1" s="1"/>
  <c r="A621" i="1" s="1"/>
  <c r="A623" i="1" s="1"/>
  <c r="A625" i="1" s="1"/>
  <c r="A627" i="1" s="1"/>
  <c r="H611" i="1"/>
  <c r="J611" i="1" s="1"/>
  <c r="J609" i="1"/>
  <c r="H609" i="1"/>
  <c r="A609" i="1"/>
  <c r="A611" i="1" s="1"/>
  <c r="J607" i="1"/>
  <c r="H607" i="1"/>
  <c r="A607" i="1"/>
  <c r="H605" i="1"/>
  <c r="J605" i="1" s="1"/>
  <c r="J603" i="1"/>
  <c r="H603" i="1"/>
  <c r="J601" i="1"/>
  <c r="H601" i="1"/>
  <c r="H599" i="1"/>
  <c r="J599" i="1" s="1"/>
  <c r="H597" i="1"/>
  <c r="J597" i="1" s="1"/>
  <c r="J595" i="1"/>
  <c r="H595" i="1"/>
  <c r="J593" i="1"/>
  <c r="H593" i="1"/>
  <c r="H591" i="1"/>
  <c r="J591" i="1" s="1"/>
  <c r="H589" i="1"/>
  <c r="J589" i="1" s="1"/>
  <c r="J587" i="1"/>
  <c r="H587" i="1"/>
  <c r="H585" i="1"/>
  <c r="J585" i="1" s="1"/>
  <c r="H583" i="1"/>
  <c r="J583" i="1" s="1"/>
  <c r="H581" i="1"/>
  <c r="J581" i="1" s="1"/>
  <c r="J579" i="1"/>
  <c r="H579" i="1"/>
  <c r="J577" i="1"/>
  <c r="H577" i="1"/>
  <c r="H575" i="1"/>
  <c r="J575" i="1" s="1"/>
  <c r="A575" i="1"/>
  <c r="A577" i="1" s="1"/>
  <c r="A579" i="1" s="1"/>
  <c r="A581" i="1" s="1"/>
  <c r="A583" i="1" s="1"/>
  <c r="A585" i="1" s="1"/>
  <c r="A587" i="1" s="1"/>
  <c r="A589" i="1" s="1"/>
  <c r="A591" i="1" s="1"/>
  <c r="A593" i="1" s="1"/>
  <c r="A595" i="1" s="1"/>
  <c r="A597" i="1" s="1"/>
  <c r="A599" i="1" s="1"/>
  <c r="A601" i="1" s="1"/>
  <c r="A603" i="1" s="1"/>
  <c r="H573" i="1"/>
  <c r="J573" i="1" s="1"/>
  <c r="J571" i="1"/>
  <c r="H571" i="1"/>
  <c r="A571" i="1"/>
  <c r="A573" i="1" s="1"/>
  <c r="J569" i="1"/>
  <c r="H569" i="1"/>
  <c r="A569" i="1"/>
  <c r="H567" i="1"/>
  <c r="J567" i="1" s="1"/>
  <c r="F567" i="1"/>
  <c r="A567" i="1"/>
  <c r="H565" i="1"/>
  <c r="J565" i="1" s="1"/>
  <c r="J563" i="1"/>
  <c r="H563" i="1"/>
  <c r="H561" i="1"/>
  <c r="J561" i="1" s="1"/>
  <c r="J560" i="1"/>
  <c r="H560" i="1"/>
  <c r="H558" i="1"/>
  <c r="J558" i="1" s="1"/>
  <c r="J556" i="1"/>
  <c r="H556" i="1"/>
  <c r="H555" i="1"/>
  <c r="J555" i="1" s="1"/>
  <c r="J553" i="1"/>
  <c r="H553" i="1"/>
  <c r="F553" i="1"/>
  <c r="H550" i="1"/>
  <c r="J550" i="1" s="1"/>
  <c r="H549" i="1"/>
  <c r="J549" i="1" s="1"/>
  <c r="J547" i="1"/>
  <c r="H547" i="1"/>
  <c r="H545" i="1"/>
  <c r="J545" i="1" s="1"/>
  <c r="F545" i="1"/>
  <c r="J542" i="1"/>
  <c r="H542" i="1"/>
  <c r="H541" i="1"/>
  <c r="J541" i="1" s="1"/>
  <c r="J539" i="1"/>
  <c r="H539" i="1"/>
  <c r="F539" i="1"/>
  <c r="H536" i="1"/>
  <c r="J536" i="1" s="1"/>
  <c r="H534" i="1"/>
  <c r="J534" i="1" s="1"/>
  <c r="J532" i="1"/>
  <c r="H532" i="1"/>
  <c r="H529" i="1"/>
  <c r="J529" i="1" s="1"/>
  <c r="H528" i="1"/>
  <c r="J528" i="1" s="1"/>
  <c r="H527" i="1"/>
  <c r="J527" i="1" s="1"/>
  <c r="J525" i="1"/>
  <c r="H525" i="1"/>
  <c r="H524" i="1"/>
  <c r="J524" i="1" s="1"/>
  <c r="F524" i="1"/>
  <c r="J522" i="1"/>
  <c r="H522" i="1"/>
  <c r="H521" i="1"/>
  <c r="J521" i="1" s="1"/>
  <c r="J519" i="1"/>
  <c r="H519" i="1"/>
  <c r="J518" i="1"/>
  <c r="H518" i="1"/>
  <c r="J516" i="1"/>
  <c r="H516" i="1"/>
  <c r="H515" i="1"/>
  <c r="J515" i="1" s="1"/>
  <c r="J514" i="1"/>
  <c r="H514" i="1"/>
  <c r="H511" i="1"/>
  <c r="J511" i="1" s="1"/>
  <c r="J510" i="1"/>
  <c r="H510" i="1"/>
  <c r="H509" i="1"/>
  <c r="J509" i="1" s="1"/>
  <c r="J508" i="1"/>
  <c r="H508" i="1"/>
  <c r="H507" i="1"/>
  <c r="J507" i="1" s="1"/>
  <c r="J506" i="1"/>
  <c r="H506" i="1"/>
  <c r="H505" i="1"/>
  <c r="J505" i="1" s="1"/>
  <c r="J504" i="1"/>
  <c r="H504" i="1"/>
  <c r="H501" i="1"/>
  <c r="J501" i="1" s="1"/>
  <c r="F501" i="1"/>
  <c r="J499" i="1"/>
  <c r="H499" i="1"/>
  <c r="H497" i="1"/>
  <c r="J497" i="1" s="1"/>
  <c r="A497" i="1"/>
  <c r="A499" i="1" s="1"/>
  <c r="A501" i="1" s="1"/>
  <c r="A503" i="1" s="1"/>
  <c r="H495" i="1"/>
  <c r="J495" i="1" s="1"/>
  <c r="F495" i="1"/>
  <c r="H493" i="1"/>
  <c r="J493" i="1" s="1"/>
  <c r="A493" i="1"/>
  <c r="A495" i="1" s="1"/>
  <c r="J491" i="1"/>
  <c r="H491" i="1"/>
  <c r="H489" i="1"/>
  <c r="J489" i="1" s="1"/>
  <c r="J488" i="1"/>
  <c r="H488" i="1"/>
  <c r="H487" i="1"/>
  <c r="J487" i="1" s="1"/>
  <c r="J486" i="1"/>
  <c r="H486" i="1"/>
  <c r="H485" i="1"/>
  <c r="J485" i="1" s="1"/>
  <c r="F485" i="1"/>
  <c r="H484" i="1"/>
  <c r="J484" i="1" s="1"/>
  <c r="H483" i="1"/>
  <c r="J483" i="1" s="1"/>
  <c r="H482" i="1"/>
  <c r="J482" i="1" s="1"/>
  <c r="J481" i="1"/>
  <c r="H481" i="1"/>
  <c r="H480" i="1"/>
  <c r="J480" i="1" s="1"/>
  <c r="H479" i="1"/>
  <c r="J479" i="1" s="1"/>
  <c r="H478" i="1"/>
  <c r="J478" i="1" s="1"/>
  <c r="J475" i="1"/>
  <c r="H475" i="1"/>
  <c r="J473" i="1"/>
  <c r="H473" i="1"/>
  <c r="H471" i="1"/>
  <c r="J471" i="1" s="1"/>
  <c r="H469" i="1"/>
  <c r="J469" i="1" s="1"/>
  <c r="F469" i="1"/>
  <c r="A469" i="1"/>
  <c r="A471" i="1" s="1"/>
  <c r="A473" i="1" s="1"/>
  <c r="A475" i="1" s="1"/>
  <c r="A477" i="1" s="1"/>
  <c r="H467" i="1"/>
  <c r="J467" i="1" s="1"/>
  <c r="F467" i="1"/>
  <c r="H465" i="1"/>
  <c r="J465" i="1" s="1"/>
  <c r="F465" i="1"/>
  <c r="A465" i="1"/>
  <c r="A467" i="1" s="1"/>
  <c r="H463" i="1"/>
  <c r="J463" i="1" s="1"/>
  <c r="F463" i="1"/>
  <c r="H461" i="1"/>
  <c r="J461" i="1" s="1"/>
  <c r="F461" i="1"/>
  <c r="A461" i="1"/>
  <c r="A463" i="1" s="1"/>
  <c r="H459" i="1"/>
  <c r="J459" i="1" s="1"/>
  <c r="F459" i="1"/>
  <c r="J449" i="1"/>
  <c r="H449" i="1"/>
  <c r="H447" i="1"/>
  <c r="J447" i="1" s="1"/>
  <c r="F447" i="1"/>
  <c r="H445" i="1"/>
  <c r="J445" i="1" s="1"/>
  <c r="F445" i="1"/>
  <c r="J443" i="1"/>
  <c r="H443" i="1"/>
  <c r="F443" i="1"/>
  <c r="H441" i="1"/>
  <c r="J441" i="1" s="1"/>
  <c r="F441" i="1"/>
  <c r="H439" i="1"/>
  <c r="J439" i="1" s="1"/>
  <c r="F439" i="1"/>
  <c r="H437" i="1"/>
  <c r="J437" i="1" s="1"/>
  <c r="F437" i="1"/>
  <c r="J435" i="1"/>
  <c r="H435" i="1"/>
  <c r="F435" i="1"/>
  <c r="J433" i="1"/>
  <c r="H433" i="1"/>
  <c r="F433" i="1"/>
  <c r="H431" i="1"/>
  <c r="J431" i="1" s="1"/>
  <c r="F431" i="1"/>
  <c r="H429" i="1"/>
  <c r="J429" i="1" s="1"/>
  <c r="F429" i="1"/>
  <c r="J427" i="1"/>
  <c r="H427" i="1"/>
  <c r="F427" i="1"/>
  <c r="H425" i="1"/>
  <c r="J425" i="1" s="1"/>
  <c r="F425" i="1"/>
  <c r="H423" i="1"/>
  <c r="J423" i="1" s="1"/>
  <c r="F423" i="1"/>
  <c r="H421" i="1"/>
  <c r="J421" i="1" s="1"/>
  <c r="F421" i="1"/>
  <c r="J420" i="1"/>
  <c r="H420" i="1"/>
  <c r="F420" i="1"/>
  <c r="J419" i="1"/>
  <c r="H419" i="1"/>
  <c r="F419" i="1"/>
  <c r="H418" i="1"/>
  <c r="J418" i="1" s="1"/>
  <c r="F418" i="1"/>
  <c r="H417" i="1"/>
  <c r="J417" i="1" s="1"/>
  <c r="F417" i="1"/>
  <c r="J416" i="1"/>
  <c r="H416" i="1"/>
  <c r="F416" i="1"/>
  <c r="H412" i="1"/>
  <c r="J412" i="1" s="1"/>
  <c r="F412" i="1"/>
  <c r="H410" i="1"/>
  <c r="J410" i="1" s="1"/>
  <c r="F410" i="1"/>
  <c r="H409" i="1"/>
  <c r="J409" i="1" s="1"/>
  <c r="F409" i="1"/>
  <c r="J408" i="1"/>
  <c r="H408" i="1"/>
  <c r="F408" i="1"/>
  <c r="J407" i="1"/>
  <c r="H407" i="1"/>
  <c r="F407" i="1"/>
  <c r="H406" i="1"/>
  <c r="J406" i="1" s="1"/>
  <c r="F406" i="1"/>
  <c r="H402" i="1"/>
  <c r="J402" i="1" s="1"/>
  <c r="F402" i="1"/>
  <c r="J400" i="1"/>
  <c r="H400" i="1"/>
  <c r="F400" i="1"/>
  <c r="H398" i="1"/>
  <c r="J398" i="1" s="1"/>
  <c r="F398" i="1"/>
  <c r="J396" i="1"/>
  <c r="H396" i="1"/>
  <c r="F396" i="1"/>
  <c r="H394" i="1"/>
  <c r="J394" i="1" s="1"/>
  <c r="F394" i="1"/>
  <c r="J393" i="1"/>
  <c r="H393" i="1"/>
  <c r="F393" i="1"/>
  <c r="J391" i="1"/>
  <c r="H391" i="1"/>
  <c r="F391" i="1"/>
  <c r="J390" i="1"/>
  <c r="H390" i="1"/>
  <c r="F390" i="1"/>
  <c r="H386" i="1"/>
  <c r="J386" i="1" s="1"/>
  <c r="F386" i="1"/>
  <c r="J384" i="1"/>
  <c r="H384" i="1"/>
  <c r="F384" i="1"/>
  <c r="J383" i="1"/>
  <c r="H383" i="1"/>
  <c r="F383" i="1"/>
  <c r="H374" i="1"/>
  <c r="J374" i="1" s="1"/>
  <c r="F374" i="1"/>
  <c r="J373" i="1"/>
  <c r="H373" i="1"/>
  <c r="F373" i="1"/>
  <c r="J372" i="1"/>
  <c r="H372" i="1"/>
  <c r="F372" i="1"/>
  <c r="J371" i="1"/>
  <c r="H371" i="1"/>
  <c r="F371" i="1"/>
  <c r="H367" i="1"/>
  <c r="J367" i="1" s="1"/>
  <c r="F367" i="1"/>
  <c r="J366" i="1"/>
  <c r="H366" i="1"/>
  <c r="F366" i="1"/>
  <c r="J365" i="1"/>
  <c r="H365" i="1"/>
  <c r="F365" i="1"/>
  <c r="J364" i="1"/>
  <c r="H364" i="1"/>
  <c r="F364" i="1"/>
  <c r="H363" i="1"/>
  <c r="J363" i="1" s="1"/>
  <c r="F363" i="1"/>
  <c r="J362" i="1"/>
  <c r="H362" i="1"/>
  <c r="F362" i="1"/>
  <c r="J361" i="1"/>
  <c r="H361" i="1"/>
  <c r="F361" i="1"/>
  <c r="J360" i="1"/>
  <c r="H360" i="1"/>
  <c r="F360" i="1"/>
  <c r="H355" i="1"/>
  <c r="J355" i="1" s="1"/>
  <c r="F355" i="1"/>
  <c r="J354" i="1"/>
  <c r="H354" i="1"/>
  <c r="F354" i="1"/>
  <c r="J352" i="1"/>
  <c r="H352" i="1"/>
  <c r="F352" i="1"/>
  <c r="H351" i="1"/>
  <c r="J351" i="1" s="1"/>
  <c r="F351" i="1"/>
  <c r="H349" i="1"/>
  <c r="J349" i="1" s="1"/>
  <c r="F349" i="1"/>
  <c r="J348" i="1"/>
  <c r="H348" i="1"/>
  <c r="F348" i="1"/>
  <c r="J346" i="1"/>
  <c r="H346" i="1"/>
  <c r="F346" i="1"/>
  <c r="H343" i="1"/>
  <c r="J343" i="1" s="1"/>
  <c r="F343" i="1"/>
  <c r="H342" i="1"/>
  <c r="J342" i="1" s="1"/>
  <c r="F342" i="1"/>
  <c r="J340" i="1"/>
  <c r="H340" i="1"/>
  <c r="F340" i="1"/>
  <c r="H339" i="1"/>
  <c r="J339" i="1" s="1"/>
  <c r="F339" i="1"/>
  <c r="H337" i="1"/>
  <c r="J337" i="1" s="1"/>
  <c r="F337" i="1"/>
  <c r="H336" i="1"/>
  <c r="J336" i="1" s="1"/>
  <c r="F336" i="1"/>
  <c r="J334" i="1"/>
  <c r="H334" i="1"/>
  <c r="F334" i="1"/>
  <c r="J330" i="1"/>
  <c r="H330" i="1"/>
  <c r="F330" i="1"/>
  <c r="H328" i="1"/>
  <c r="J328" i="1" s="1"/>
  <c r="F328" i="1"/>
  <c r="H319" i="1"/>
  <c r="J319" i="1" s="1"/>
  <c r="F319" i="1"/>
  <c r="H317" i="1"/>
  <c r="J317" i="1" s="1"/>
  <c r="F317" i="1"/>
  <c r="H315" i="1"/>
  <c r="J315" i="1" s="1"/>
  <c r="F315" i="1"/>
  <c r="H311" i="1"/>
  <c r="J311" i="1" s="1"/>
  <c r="F311" i="1"/>
  <c r="J310" i="1"/>
  <c r="H310" i="1"/>
  <c r="F310" i="1"/>
  <c r="J306" i="1"/>
  <c r="H306" i="1"/>
  <c r="F306" i="1"/>
  <c r="J304" i="1"/>
  <c r="H304" i="1"/>
  <c r="F304" i="1"/>
  <c r="H303" i="1"/>
  <c r="J303" i="1" s="1"/>
  <c r="F303" i="1"/>
  <c r="H302" i="1"/>
  <c r="J302" i="1" s="1"/>
  <c r="F302" i="1"/>
  <c r="H298" i="1"/>
  <c r="J298" i="1" s="1"/>
  <c r="F298" i="1"/>
  <c r="H297" i="1"/>
  <c r="J297" i="1" s="1"/>
  <c r="F297" i="1"/>
  <c r="H296" i="1"/>
  <c r="J296" i="1" s="1"/>
  <c r="F296" i="1"/>
  <c r="J295" i="1"/>
  <c r="H295" i="1"/>
  <c r="F295" i="1"/>
  <c r="J294" i="1"/>
  <c r="H294" i="1"/>
  <c r="F294" i="1"/>
  <c r="J293" i="1"/>
  <c r="H293" i="1"/>
  <c r="F293" i="1"/>
  <c r="H292" i="1"/>
  <c r="J292" i="1" s="1"/>
  <c r="F292" i="1"/>
  <c r="H291" i="1"/>
  <c r="J291" i="1" s="1"/>
  <c r="F291" i="1"/>
  <c r="H290" i="1"/>
  <c r="J290" i="1" s="1"/>
  <c r="F290" i="1"/>
  <c r="J286" i="1"/>
  <c r="H286" i="1"/>
  <c r="F286" i="1"/>
  <c r="J285" i="1"/>
  <c r="H285" i="1"/>
  <c r="F285" i="1"/>
  <c r="J284" i="1"/>
  <c r="H284" i="1"/>
  <c r="F284" i="1"/>
  <c r="J283" i="1"/>
  <c r="H283" i="1"/>
  <c r="F283" i="1"/>
  <c r="H282" i="1"/>
  <c r="H320" i="1" s="1"/>
  <c r="F282" i="1"/>
  <c r="F320" i="1" s="1"/>
  <c r="H281" i="1"/>
  <c r="J281" i="1" s="1"/>
  <c r="F281" i="1"/>
  <c r="J274" i="1"/>
  <c r="H274" i="1"/>
  <c r="F274" i="1"/>
  <c r="J273" i="1"/>
  <c r="H273" i="1"/>
  <c r="F273" i="1"/>
  <c r="H272" i="1"/>
  <c r="J272" i="1" s="1"/>
  <c r="F272" i="1"/>
  <c r="J271" i="1"/>
  <c r="H271" i="1"/>
  <c r="F271" i="1"/>
  <c r="J270" i="1"/>
  <c r="H270" i="1"/>
  <c r="F270" i="1"/>
  <c r="H269" i="1"/>
  <c r="J269" i="1" s="1"/>
  <c r="F269" i="1"/>
  <c r="H268" i="1"/>
  <c r="J268" i="1" s="1"/>
  <c r="F268" i="1"/>
  <c r="H267" i="1"/>
  <c r="J267" i="1" s="1"/>
  <c r="F267" i="1"/>
  <c r="H266" i="1"/>
  <c r="J266" i="1" s="1"/>
  <c r="F266" i="1"/>
  <c r="H265" i="1"/>
  <c r="J265" i="1" s="1"/>
  <c r="F265" i="1"/>
  <c r="H264" i="1"/>
  <c r="J264" i="1" s="1"/>
  <c r="F264" i="1"/>
  <c r="J263" i="1"/>
  <c r="H263" i="1"/>
  <c r="F263" i="1"/>
  <c r="J262" i="1"/>
  <c r="H262" i="1"/>
  <c r="F262" i="1"/>
  <c r="J261" i="1"/>
  <c r="H261" i="1"/>
  <c r="F261" i="1"/>
  <c r="H260" i="1"/>
  <c r="J260" i="1" s="1"/>
  <c r="F260" i="1"/>
  <c r="H259" i="1"/>
  <c r="J259" i="1" s="1"/>
  <c r="F259" i="1"/>
  <c r="H258" i="1"/>
  <c r="J258" i="1" s="1"/>
  <c r="F258" i="1"/>
  <c r="H256" i="1"/>
  <c r="J256" i="1" s="1"/>
  <c r="F256" i="1"/>
  <c r="H255" i="1"/>
  <c r="J255" i="1" s="1"/>
  <c r="F255" i="1"/>
  <c r="J254" i="1"/>
  <c r="H254" i="1"/>
  <c r="F254" i="1"/>
  <c r="J253" i="1"/>
  <c r="H253" i="1"/>
  <c r="F253" i="1"/>
  <c r="J252" i="1"/>
  <c r="H252" i="1"/>
  <c r="F252" i="1"/>
  <c r="H251" i="1"/>
  <c r="J251" i="1" s="1"/>
  <c r="F251" i="1"/>
  <c r="H250" i="1"/>
  <c r="J250" i="1" s="1"/>
  <c r="F250" i="1"/>
  <c r="H249" i="1"/>
  <c r="J249" i="1" s="1"/>
  <c r="F249" i="1"/>
  <c r="J248" i="1"/>
  <c r="H248" i="1"/>
  <c r="F248" i="1"/>
  <c r="J247" i="1"/>
  <c r="H247" i="1"/>
  <c r="F247" i="1"/>
  <c r="J246" i="1"/>
  <c r="H246" i="1"/>
  <c r="F246" i="1"/>
  <c r="J245" i="1"/>
  <c r="H245" i="1"/>
  <c r="F245" i="1"/>
  <c r="H244" i="1"/>
  <c r="J244" i="1" s="1"/>
  <c r="F244" i="1"/>
  <c r="H243" i="1"/>
  <c r="J243" i="1" s="1"/>
  <c r="F243" i="1"/>
  <c r="H242" i="1"/>
  <c r="J242" i="1" s="1"/>
  <c r="F242" i="1"/>
  <c r="J241" i="1"/>
  <c r="H241" i="1"/>
  <c r="F241" i="1"/>
  <c r="J240" i="1"/>
  <c r="H240" i="1"/>
  <c r="F240" i="1"/>
  <c r="H238" i="1"/>
  <c r="J238" i="1" s="1"/>
  <c r="F238" i="1"/>
  <c r="J237" i="1"/>
  <c r="H237" i="1"/>
  <c r="F237" i="1"/>
  <c r="J236" i="1"/>
  <c r="H236" i="1"/>
  <c r="F236" i="1"/>
  <c r="H235" i="1"/>
  <c r="J235" i="1" s="1"/>
  <c r="F235" i="1"/>
  <c r="H234" i="1"/>
  <c r="J234" i="1" s="1"/>
  <c r="F234" i="1"/>
  <c r="H233" i="1"/>
  <c r="J233" i="1" s="1"/>
  <c r="F233" i="1"/>
  <c r="H232" i="1"/>
  <c r="J232" i="1" s="1"/>
  <c r="F232" i="1"/>
  <c r="H231" i="1"/>
  <c r="J231" i="1" s="1"/>
  <c r="F231" i="1"/>
  <c r="H230" i="1"/>
  <c r="J230" i="1" s="1"/>
  <c r="F230" i="1"/>
  <c r="J229" i="1"/>
  <c r="H229" i="1"/>
  <c r="F229" i="1"/>
  <c r="J228" i="1"/>
  <c r="H228" i="1"/>
  <c r="F228" i="1"/>
  <c r="J227" i="1"/>
  <c r="H227" i="1"/>
  <c r="F227" i="1"/>
  <c r="H226" i="1"/>
  <c r="J226" i="1" s="1"/>
  <c r="F226" i="1"/>
  <c r="H225" i="1"/>
  <c r="J225" i="1" s="1"/>
  <c r="F225" i="1"/>
  <c r="H224" i="1"/>
  <c r="J224" i="1" s="1"/>
  <c r="F224" i="1"/>
  <c r="H223" i="1"/>
  <c r="J223" i="1" s="1"/>
  <c r="F223" i="1"/>
  <c r="H222" i="1"/>
  <c r="J222" i="1" s="1"/>
  <c r="F222" i="1"/>
  <c r="F220" i="1"/>
  <c r="H219" i="1"/>
  <c r="J219" i="1" s="1"/>
  <c r="F219" i="1"/>
  <c r="H218" i="1"/>
  <c r="J218" i="1" s="1"/>
  <c r="F218" i="1"/>
  <c r="H217" i="1"/>
  <c r="J217" i="1" s="1"/>
  <c r="F217" i="1"/>
  <c r="J216" i="1"/>
  <c r="H216" i="1"/>
  <c r="F216" i="1"/>
  <c r="J215" i="1"/>
  <c r="H215" i="1"/>
  <c r="F215" i="1"/>
  <c r="J214" i="1"/>
  <c r="H214" i="1"/>
  <c r="F214" i="1"/>
  <c r="J213" i="1"/>
  <c r="H213" i="1"/>
  <c r="F213" i="1"/>
  <c r="H212" i="1"/>
  <c r="J212" i="1" s="1"/>
  <c r="F212" i="1"/>
  <c r="H211" i="1"/>
  <c r="J211" i="1" s="1"/>
  <c r="F211" i="1"/>
  <c r="H210" i="1"/>
  <c r="J210" i="1" s="1"/>
  <c r="F210" i="1"/>
  <c r="J209" i="1"/>
  <c r="H209" i="1"/>
  <c r="F209" i="1"/>
  <c r="J208" i="1"/>
  <c r="H208" i="1"/>
  <c r="F208" i="1"/>
  <c r="H207" i="1"/>
  <c r="J207" i="1" s="1"/>
  <c r="F207" i="1"/>
  <c r="J206" i="1"/>
  <c r="H206" i="1"/>
  <c r="F206" i="1"/>
  <c r="J205" i="1"/>
  <c r="H205" i="1"/>
  <c r="F205" i="1"/>
  <c r="H204" i="1"/>
  <c r="J204" i="1" s="1"/>
  <c r="F204" i="1"/>
  <c r="F275" i="1" s="1"/>
  <c r="H185" i="1"/>
  <c r="J185" i="1" s="1"/>
  <c r="J184" i="1"/>
  <c r="H184" i="1"/>
  <c r="J179" i="1"/>
  <c r="H179" i="1"/>
  <c r="F179" i="1"/>
  <c r="J178" i="1"/>
  <c r="H178" i="1"/>
  <c r="F178" i="1"/>
  <c r="H177" i="1"/>
  <c r="J177" i="1" s="1"/>
  <c r="F177" i="1"/>
  <c r="H176" i="1"/>
  <c r="J176" i="1" s="1"/>
  <c r="F176" i="1"/>
  <c r="H175" i="1"/>
  <c r="J175" i="1" s="1"/>
  <c r="F175" i="1"/>
  <c r="J174" i="1"/>
  <c r="H174" i="1"/>
  <c r="F174" i="1"/>
  <c r="J173" i="1"/>
  <c r="H173" i="1"/>
  <c r="F173" i="1"/>
  <c r="J172" i="1"/>
  <c r="H172" i="1"/>
  <c r="F172" i="1"/>
  <c r="J171" i="1"/>
  <c r="H171" i="1"/>
  <c r="F171" i="1"/>
  <c r="J170" i="1"/>
  <c r="H170" i="1"/>
  <c r="F170" i="1"/>
  <c r="H169" i="1"/>
  <c r="J169" i="1" s="1"/>
  <c r="F169" i="1"/>
  <c r="H168" i="1"/>
  <c r="J168" i="1" s="1"/>
  <c r="F168" i="1"/>
  <c r="H167" i="1"/>
  <c r="J167" i="1" s="1"/>
  <c r="F167" i="1"/>
  <c r="J166" i="1"/>
  <c r="H166" i="1"/>
  <c r="F166" i="1"/>
  <c r="H165" i="1"/>
  <c r="J165" i="1" s="1"/>
  <c r="F165" i="1"/>
  <c r="H164" i="1"/>
  <c r="J164" i="1" s="1"/>
  <c r="F164" i="1"/>
  <c r="J163" i="1"/>
  <c r="H163" i="1"/>
  <c r="F163" i="1"/>
  <c r="J161" i="1"/>
  <c r="H161" i="1"/>
  <c r="F161" i="1"/>
  <c r="H160" i="1"/>
  <c r="J160" i="1" s="1"/>
  <c r="F160" i="1"/>
  <c r="H159" i="1"/>
  <c r="J159" i="1" s="1"/>
  <c r="F159" i="1"/>
  <c r="H158" i="1"/>
  <c r="J158" i="1" s="1"/>
  <c r="F158" i="1"/>
  <c r="H157" i="1"/>
  <c r="J157" i="1" s="1"/>
  <c r="F157" i="1"/>
  <c r="H156" i="1"/>
  <c r="J156" i="1" s="1"/>
  <c r="F156" i="1"/>
  <c r="H155" i="1"/>
  <c r="J155" i="1" s="1"/>
  <c r="F155" i="1"/>
  <c r="J154" i="1"/>
  <c r="H154" i="1"/>
  <c r="F154" i="1"/>
  <c r="J153" i="1"/>
  <c r="H153" i="1"/>
  <c r="F153" i="1"/>
  <c r="J152" i="1"/>
  <c r="H152" i="1"/>
  <c r="F152" i="1"/>
  <c r="H151" i="1"/>
  <c r="J151" i="1" s="1"/>
  <c r="F151" i="1"/>
  <c r="H150" i="1"/>
  <c r="J150" i="1" s="1"/>
  <c r="F150" i="1"/>
  <c r="H149" i="1"/>
  <c r="J149" i="1" s="1"/>
  <c r="F149" i="1"/>
  <c r="H148" i="1"/>
  <c r="J148" i="1" s="1"/>
  <c r="F148" i="1"/>
  <c r="J147" i="1"/>
  <c r="H147" i="1"/>
  <c r="F147" i="1"/>
  <c r="J146" i="1"/>
  <c r="H146" i="1"/>
  <c r="F146" i="1"/>
  <c r="J145" i="1"/>
  <c r="H145" i="1"/>
  <c r="F145" i="1"/>
  <c r="H143" i="1"/>
  <c r="J143" i="1" s="1"/>
  <c r="F143" i="1"/>
  <c r="H142" i="1"/>
  <c r="J142" i="1" s="1"/>
  <c r="F142" i="1"/>
  <c r="H141" i="1"/>
  <c r="J141" i="1" s="1"/>
  <c r="F141" i="1"/>
  <c r="J140" i="1"/>
  <c r="H140" i="1"/>
  <c r="F140" i="1"/>
  <c r="J139" i="1"/>
  <c r="H139" i="1"/>
  <c r="F139" i="1"/>
  <c r="J138" i="1"/>
  <c r="H138" i="1"/>
  <c r="F138" i="1"/>
  <c r="J137" i="1"/>
  <c r="H137" i="1"/>
  <c r="F137" i="1"/>
  <c r="J136" i="1"/>
  <c r="H136" i="1"/>
  <c r="F136" i="1"/>
  <c r="H135" i="1"/>
  <c r="J135" i="1" s="1"/>
  <c r="F135" i="1"/>
  <c r="H134" i="1"/>
  <c r="J134" i="1" s="1"/>
  <c r="F134" i="1"/>
  <c r="H133" i="1"/>
  <c r="J133" i="1" s="1"/>
  <c r="F133" i="1"/>
  <c r="J132" i="1"/>
  <c r="H132" i="1"/>
  <c r="F132" i="1"/>
  <c r="H131" i="1"/>
  <c r="J131" i="1" s="1"/>
  <c r="F131" i="1"/>
  <c r="H130" i="1"/>
  <c r="J130" i="1" s="1"/>
  <c r="F130" i="1"/>
  <c r="J129" i="1"/>
  <c r="H129" i="1"/>
  <c r="F129" i="1"/>
  <c r="J128" i="1"/>
  <c r="H128" i="1"/>
  <c r="F128" i="1"/>
  <c r="F180" i="1" s="1"/>
  <c r="H127" i="1"/>
  <c r="J127" i="1" s="1"/>
  <c r="F127" i="1"/>
  <c r="H126" i="1"/>
  <c r="J126" i="1" s="1"/>
  <c r="J125" i="1"/>
  <c r="H125" i="1"/>
  <c r="H119" i="1"/>
  <c r="F119" i="1"/>
  <c r="J117" i="1"/>
  <c r="J119" i="1" s="1"/>
  <c r="H117" i="1"/>
  <c r="F117" i="1"/>
  <c r="J115" i="1"/>
  <c r="H115" i="1"/>
  <c r="F115" i="1"/>
  <c r="H108" i="1"/>
  <c r="H107" i="1"/>
  <c r="J107" i="1" s="1"/>
  <c r="F107" i="1"/>
  <c r="H105" i="1"/>
  <c r="J105" i="1" s="1"/>
  <c r="F105" i="1"/>
  <c r="J103" i="1"/>
  <c r="H103" i="1"/>
  <c r="F103" i="1"/>
  <c r="J101" i="1"/>
  <c r="H101" i="1"/>
  <c r="F101" i="1"/>
  <c r="H99" i="1"/>
  <c r="J99" i="1" s="1"/>
  <c r="F99" i="1"/>
  <c r="J97" i="1"/>
  <c r="H97" i="1"/>
  <c r="F97" i="1"/>
  <c r="F108" i="1" s="1"/>
  <c r="J95" i="1"/>
  <c r="H95" i="1"/>
  <c r="F95" i="1"/>
  <c r="H93" i="1"/>
  <c r="J93" i="1" s="1"/>
  <c r="J108" i="1" s="1"/>
  <c r="F93" i="1"/>
  <c r="H81" i="1"/>
  <c r="J81" i="1" s="1"/>
  <c r="F81" i="1"/>
  <c r="H79" i="1"/>
  <c r="J79" i="1" s="1"/>
  <c r="F79" i="1"/>
  <c r="H77" i="1"/>
  <c r="J77" i="1" s="1"/>
  <c r="F77" i="1"/>
  <c r="H75" i="1"/>
  <c r="J75" i="1" s="1"/>
  <c r="F75" i="1"/>
  <c r="J73" i="1"/>
  <c r="H73" i="1"/>
  <c r="F73" i="1"/>
  <c r="J71" i="1"/>
  <c r="H71" i="1"/>
  <c r="F71" i="1"/>
  <c r="J69" i="1"/>
  <c r="H69" i="1"/>
  <c r="F69" i="1"/>
  <c r="H67" i="1"/>
  <c r="J67" i="1" s="1"/>
  <c r="F67" i="1"/>
  <c r="H65" i="1"/>
  <c r="J65" i="1" s="1"/>
  <c r="F65" i="1"/>
  <c r="F88" i="1" s="1"/>
  <c r="H55" i="1"/>
  <c r="J55" i="1" s="1"/>
  <c r="F55" i="1"/>
  <c r="H53" i="1"/>
  <c r="F53" i="1"/>
  <c r="J53" i="1" s="1"/>
  <c r="J51" i="1"/>
  <c r="H51" i="1"/>
  <c r="F51" i="1"/>
  <c r="J49" i="1"/>
  <c r="H49" i="1"/>
  <c r="F49" i="1"/>
  <c r="H47" i="1"/>
  <c r="J47" i="1" s="1"/>
  <c r="F47" i="1"/>
  <c r="H46" i="1"/>
  <c r="F46" i="1"/>
  <c r="J46" i="1" s="1"/>
  <c r="H45" i="1"/>
  <c r="J45" i="1" s="1"/>
  <c r="F45" i="1"/>
  <c r="H41" i="1"/>
  <c r="J41" i="1" s="1"/>
  <c r="F41" i="1"/>
  <c r="H40" i="1"/>
  <c r="G40" i="1"/>
  <c r="F40" i="1"/>
  <c r="J40" i="1" s="1"/>
  <c r="H39" i="1"/>
  <c r="F39" i="1"/>
  <c r="J39" i="1" s="1"/>
  <c r="J38" i="1"/>
  <c r="H38" i="1"/>
  <c r="F38" i="1"/>
  <c r="H37" i="1"/>
  <c r="J37" i="1" s="1"/>
  <c r="F37" i="1"/>
  <c r="J33" i="1"/>
  <c r="H33" i="1"/>
  <c r="F33" i="1"/>
  <c r="J32" i="1"/>
  <c r="H32" i="1"/>
  <c r="F32" i="1"/>
  <c r="H28" i="1"/>
  <c r="J28" i="1" s="1"/>
  <c r="F28" i="1"/>
  <c r="H26" i="1"/>
  <c r="J26" i="1" s="1"/>
  <c r="F26" i="1"/>
  <c r="J25" i="1"/>
  <c r="H25" i="1"/>
  <c r="F25" i="1"/>
  <c r="H24" i="1"/>
  <c r="J24" i="1" s="1"/>
  <c r="F24" i="1"/>
  <c r="H20" i="1"/>
  <c r="J20" i="1" s="1"/>
  <c r="G20" i="1"/>
  <c r="C20" i="1"/>
  <c r="F20" i="1" s="1"/>
  <c r="G18" i="1"/>
  <c r="H18" i="1" s="1"/>
  <c r="F18" i="1"/>
  <c r="J18" i="1" s="1"/>
  <c r="H16" i="1"/>
  <c r="J16" i="1" s="1"/>
  <c r="F16" i="1"/>
  <c r="J15" i="1"/>
  <c r="H15" i="1"/>
  <c r="F15" i="1"/>
  <c r="J14" i="1"/>
  <c r="H14" i="1"/>
  <c r="F14" i="1"/>
  <c r="J13" i="1"/>
  <c r="H13" i="1"/>
  <c r="F13" i="1"/>
  <c r="J376" i="1" l="1"/>
  <c r="J180" i="1"/>
  <c r="J57" i="1"/>
  <c r="J687" i="1"/>
  <c r="M958" i="1" s="1"/>
  <c r="J275" i="1"/>
  <c r="F57" i="1"/>
  <c r="F687" i="1"/>
  <c r="J805" i="1"/>
  <c r="M961" i="1"/>
  <c r="H687" i="1"/>
  <c r="H57" i="1"/>
  <c r="M967" i="1"/>
  <c r="H376" i="1"/>
  <c r="H950" i="1"/>
  <c r="M966" i="1"/>
  <c r="J282" i="1"/>
  <c r="J320" i="1" s="1"/>
  <c r="F376" i="1"/>
  <c r="H648" i="1"/>
  <c r="F805" i="1"/>
  <c r="J809" i="1"/>
  <c r="J877" i="1" s="1"/>
  <c r="H877" i="1"/>
  <c r="M962" i="1"/>
  <c r="H88" i="1"/>
  <c r="F648" i="1"/>
  <c r="J648" i="1"/>
  <c r="M957" i="1" s="1"/>
  <c r="J88" i="1"/>
  <c r="M956" i="1" s="1"/>
  <c r="H180" i="1"/>
  <c r="H275" i="1"/>
  <c r="H922" i="1"/>
  <c r="J881" i="1"/>
  <c r="J922" i="1" s="1"/>
  <c r="J926" i="1"/>
  <c r="H805" i="1"/>
  <c r="M965" i="1" l="1"/>
  <c r="J950" i="1"/>
  <c r="J952" i="1" s="1"/>
  <c r="F952" i="1"/>
  <c r="H952" i="1"/>
  <c r="M955" i="1"/>
  <c r="M969" i="1" l="1"/>
  <c r="N969" i="1"/>
  <c r="AH981" i="1" l="1"/>
  <c r="AI981" i="1" s="1"/>
  <c r="AH979" i="1"/>
  <c r="AI979" i="1" s="1"/>
  <c r="AH977" i="1"/>
  <c r="AI977" i="1" s="1"/>
  <c r="AH975" i="1"/>
  <c r="AH973" i="1"/>
  <c r="AH971" i="1"/>
  <c r="AH969" i="1"/>
  <c r="AD968" i="1"/>
  <c r="AH966" i="1"/>
  <c r="AI966" i="1" s="1"/>
  <c r="AF963" i="1"/>
  <c r="AD960" i="1"/>
  <c r="AH958" i="1"/>
  <c r="AF981" i="1"/>
  <c r="AF979" i="1"/>
  <c r="AF977" i="1"/>
  <c r="AF975" i="1"/>
  <c r="AF973" i="1"/>
  <c r="AF971" i="1"/>
  <c r="AF969" i="1"/>
  <c r="AF966" i="1"/>
  <c r="AD963" i="1"/>
  <c r="AH961" i="1"/>
  <c r="AF958" i="1"/>
  <c r="AD981" i="1"/>
  <c r="AD979" i="1"/>
  <c r="AD977" i="1"/>
  <c r="AD975" i="1"/>
  <c r="AD973" i="1"/>
  <c r="AD971" i="1"/>
  <c r="AD969" i="1"/>
  <c r="AD966" i="1"/>
  <c r="AH964" i="1"/>
  <c r="AH967" i="1"/>
  <c r="AI967" i="1" s="1"/>
  <c r="AF964" i="1"/>
  <c r="AD961" i="1"/>
  <c r="AH959" i="1"/>
  <c r="AH982" i="1"/>
  <c r="AH980" i="1"/>
  <c r="AH978" i="1"/>
  <c r="AH976" i="1"/>
  <c r="AH974" i="1"/>
  <c r="AI974" i="1" s="1"/>
  <c r="AH972" i="1"/>
  <c r="AI972" i="1" s="1"/>
  <c r="AH970" i="1"/>
  <c r="AI970" i="1" s="1"/>
  <c r="AF967" i="1"/>
  <c r="AD964" i="1"/>
  <c r="AH962" i="1"/>
  <c r="AF959" i="1"/>
  <c r="AF982" i="1"/>
  <c r="AF980" i="1"/>
  <c r="AF978" i="1"/>
  <c r="AF976" i="1"/>
  <c r="AF974" i="1"/>
  <c r="AF972" i="1"/>
  <c r="AF970" i="1"/>
  <c r="AD967" i="1"/>
  <c r="AH965" i="1"/>
  <c r="AF962" i="1"/>
  <c r="AD959" i="1"/>
  <c r="AD982" i="1"/>
  <c r="AD980" i="1"/>
  <c r="AD978" i="1"/>
  <c r="AD976" i="1"/>
  <c r="AD974" i="1"/>
  <c r="AD972" i="1"/>
  <c r="AD970" i="1"/>
  <c r="AH968" i="1"/>
  <c r="AI968" i="1" s="1"/>
  <c r="AF965" i="1"/>
  <c r="AD962" i="1"/>
  <c r="AH960" i="1"/>
  <c r="AF968" i="1"/>
  <c r="AD965" i="1"/>
  <c r="AH963" i="1"/>
  <c r="AI963" i="1" s="1"/>
  <c r="AF960" i="1"/>
  <c r="AF961" i="1"/>
  <c r="AD958" i="1"/>
  <c r="AD985" i="1" s="1"/>
  <c r="AI965" i="1" l="1"/>
  <c r="AI976" i="1"/>
  <c r="AI964" i="1"/>
  <c r="AI978" i="1"/>
  <c r="AF985" i="1"/>
  <c r="AI969" i="1"/>
  <c r="AI962" i="1"/>
  <c r="AI980" i="1"/>
  <c r="AI961" i="1"/>
  <c r="AI971" i="1"/>
  <c r="AI960" i="1"/>
  <c r="AI982" i="1"/>
  <c r="AI973" i="1"/>
  <c r="AI959" i="1"/>
  <c r="AH985" i="1"/>
  <c r="AI958" i="1"/>
  <c r="AI975" i="1"/>
</calcChain>
</file>

<file path=xl/sharedStrings.xml><?xml version="1.0" encoding="utf-8"?>
<sst xmlns="http://schemas.openxmlformats.org/spreadsheetml/2006/main" count="1650" uniqueCount="687">
  <si>
    <t xml:space="preserve">CENTRAL AREA </t>
  </si>
  <si>
    <t>BEDFORD ROAD</t>
  </si>
  <si>
    <t>PROPERTY ADDRESS :</t>
  </si>
  <si>
    <t>88 Bedford Road</t>
  </si>
  <si>
    <t>SCAFFOLDING</t>
  </si>
  <si>
    <t>ITEM</t>
  </si>
  <si>
    <t>DESCRIPTION OF WORKS</t>
  </si>
  <si>
    <t>QUANTITY</t>
  </si>
  <si>
    <t>UNIT</t>
  </si>
  <si>
    <t>RATE</t>
  </si>
  <si>
    <t>VALUE</t>
  </si>
  <si>
    <t>Rescope Qty</t>
  </si>
  <si>
    <t xml:space="preserve"> Rescope Value</t>
  </si>
  <si>
    <t>Claim %</t>
  </si>
  <si>
    <t>Valuation Claim</t>
  </si>
  <si>
    <t>1</t>
  </si>
  <si>
    <t xml:space="preserve">Scaffolding: Provide, erect and dismantle tubular scaffolding, with ladders, pulley ropes, wheel fixings etc. </t>
  </si>
  <si>
    <t xml:space="preserve"> </t>
  </si>
  <si>
    <t>a</t>
  </si>
  <si>
    <t>5.00m high   -  8 weeks hire</t>
  </si>
  <si>
    <t>m²</t>
  </si>
  <si>
    <t>b</t>
  </si>
  <si>
    <t>10.00m high - 10 weeks hire</t>
  </si>
  <si>
    <t>c</t>
  </si>
  <si>
    <t>15.00m high - 13 weeks hire</t>
  </si>
  <si>
    <t>d</t>
  </si>
  <si>
    <t xml:space="preserve">20.00m high - 13 weeks hire </t>
  </si>
  <si>
    <t>e</t>
  </si>
  <si>
    <t>Provide access to Chimney stacks for rebuilding or repair; up to 2m high</t>
  </si>
  <si>
    <t>Nr</t>
  </si>
  <si>
    <t>f</t>
  </si>
  <si>
    <t>Additional weekly hire (allow 3 weeks total for blocks)</t>
  </si>
  <si>
    <t>Scaffolding: Provide, erect, maintain for a period not exceeding one week and dismantle tubular tower scaffolding with all ladders, pulley rope, wheel fixings and one lift of boards.</t>
  </si>
  <si>
    <t>ne 10.00m high</t>
  </si>
  <si>
    <t>ne 15.00m high</t>
  </si>
  <si>
    <t>ne 20.00mm high</t>
  </si>
  <si>
    <t>Move tubular tower scaffolding to new location as directed by Contract Administrator, temporary dismantle and re-erect as necessary, any height of tower.</t>
  </si>
  <si>
    <t>Provide scissor lift or telescopic hydraulic platform vehicle, max capacity 200kg up to 10.00m platform height, attend upon CA during inspection, with any temporary relocation, remove.</t>
  </si>
  <si>
    <t xml:space="preserve">10m High </t>
  </si>
  <si>
    <t>Days</t>
  </si>
  <si>
    <t xml:space="preserve">20m High </t>
  </si>
  <si>
    <t>Protection</t>
  </si>
  <si>
    <t>Debris netting</t>
  </si>
  <si>
    <t>Provide, erect and maintain dust proof external screen, remove.</t>
  </si>
  <si>
    <t>3 metre wide protective fan over communal entrances</t>
  </si>
  <si>
    <t>Brick Guards</t>
  </si>
  <si>
    <t>m</t>
  </si>
  <si>
    <t>Temporary Guard rails to plant rooms/lift shaft/stairwells</t>
  </si>
  <si>
    <t>Provide, erect, maintain for a period n.e. one week, dismantle, flexible plastic, standard size rubbish chute fixed to scaffold;  complete with siteguard panels, side entry chute.</t>
  </si>
  <si>
    <t>ne 20.00m high</t>
  </si>
  <si>
    <t xml:space="preserve"> 6 a</t>
  </si>
  <si>
    <t>300kg electric goods hoist seving up to 9 storeys high; including erection, testing, 13 weeks hire, power supply, all electricity, 2 metre high 'Heras' fencing. enclosure and dismantling</t>
  </si>
  <si>
    <t>Additional weekly hire</t>
  </si>
  <si>
    <t>weeks</t>
  </si>
  <si>
    <t>2 metre high 'Heras fencing to perimeter of ground/1st floor scaffold</t>
  </si>
  <si>
    <t>Scaffold alarm to perimeter at 1st floor level for 28 day period; including installation and dismantling, warning signs to each elevation, 2 pairs of dual-tech beams and control via a keyholding company.</t>
  </si>
  <si>
    <t>SECTION TOTAL</t>
  </si>
  <si>
    <t>Scaff</t>
  </si>
  <si>
    <t>DOMESTIC PLUMBING WORKS</t>
  </si>
  <si>
    <t>Above Ground Drainage</t>
  </si>
  <si>
    <t xml:space="preserve">Soil Stacks </t>
  </si>
  <si>
    <t>Take down external soil stack complete to any dwelling over 2 but n.e. 4 storeys; renew with 110mm PVCu pipework including all fittings, joints, fixing to structure, making good &amp; testing.</t>
  </si>
  <si>
    <t>Renew 110mm diameter PVCu length or section of internal soil stack;  including all fixings &amp; clips, joints, making good, removal &amp; refixing of duct casings and testing.</t>
  </si>
  <si>
    <t>Extra over for replacement in cast iron.</t>
  </si>
  <si>
    <t>Gutters &amp; Downpipes</t>
  </si>
  <si>
    <t>112mm PVCu gutter of any profile; including support brackets, angles, outlets, stop ends, cutting, lining &amp; levelling, connections to existing guttering &amp; downpipes.</t>
  </si>
  <si>
    <t>150mm PVCu gutter of any profile; including support brackets, angles, outlets, stop ends, cutting, lining &amp; levelling, connections to existing guttering &amp; downpipes</t>
  </si>
  <si>
    <t>Renew round or square PVCu downpipe to any dwelling over 2 but n.e. 4 storeys; including new brackets, branches, offsets, hopper head, shoe, terminal, slate, joints &amp; making good.</t>
  </si>
  <si>
    <t>CVI Nr</t>
  </si>
  <si>
    <t>236</t>
  </si>
  <si>
    <t>Gutter Repairs.</t>
  </si>
  <si>
    <t>Associated Asbestos works are covered in a separate section of this document</t>
  </si>
  <si>
    <t>rainwater</t>
  </si>
  <si>
    <t>COMMUNAL LIGHTING</t>
  </si>
  <si>
    <t>CL1</t>
  </si>
  <si>
    <t>Supply and install three compartment 150 x 50mm steel galvanised trunking from both electrical intakes rising up the stairwell to the roof space and along all undersides of balconies. Trunking to be wireway for landlords lighting, door entry and communal aerial cabling.</t>
  </si>
  <si>
    <t>Storeys</t>
  </si>
  <si>
    <t>CL2</t>
  </si>
  <si>
    <t>Landlords lighting shall be wired through the new three compartment trunking in 1.5mm² PVC single-stranded cable. Lighting shall be controlled from the controlled landlords distribution board.</t>
  </si>
  <si>
    <t>CL3</t>
  </si>
  <si>
    <t>Supply and install new  fittings on the underside of the public balconies (Coughtrie CPS 28-2D (large) or equivalent specification) which shall be fed via HG galvanised steel conduit fed from the new three compartment trunking.</t>
  </si>
  <si>
    <t>nr</t>
  </si>
  <si>
    <t>CL4</t>
  </si>
  <si>
    <t>Supply and install new fittings to stairwells (Coughtrie CPS 28-2D (large) or equivalent specification) which shall be fed via HG galvanised steel conduit fed from the new three compartment trunking.</t>
  </si>
  <si>
    <t>CL5</t>
  </si>
  <si>
    <r>
      <t xml:space="preserve">Supply and install new fittings to electrical intake cupboards (Coughtrie CPS 28-2D (large) or equivalent specification) which shall be fed via HG galvanised steel conduit fed from the new three compartment trunking </t>
    </r>
    <r>
      <rPr>
        <b/>
        <sz val="14"/>
        <rFont val="Arial"/>
        <family val="2"/>
      </rPr>
      <t xml:space="preserve">including the provision of an independent switch control.  </t>
    </r>
  </si>
  <si>
    <t>CL6</t>
  </si>
  <si>
    <t>Supply and install  wall-packette fittings (70W Holophane or equivalent approved) to entrances and front and sides externally fed by 1.5mm² M.I.C.C. cable wiring.</t>
  </si>
  <si>
    <t>CL7</t>
  </si>
  <si>
    <t>Supply and install new Timeswitch Quartz controlled solar dial zone 2       (Sangamo controls or equivalent specification) complete with box for conduit entry.</t>
  </si>
  <si>
    <t>CL8</t>
  </si>
  <si>
    <t>External bulkhead light with photo-cell and internal switch.</t>
  </si>
  <si>
    <t>LIGHTNING CONDUCTOR</t>
  </si>
  <si>
    <t>Supply and install the following including all labour, plant, materials, making good, builders work etc and with full cognisance of the expanded detail relating to items on this page provided on the attached, related specification.</t>
  </si>
  <si>
    <t>LC1</t>
  </si>
  <si>
    <t>Supply and install lightning conductor system including all fixings, clips, joints, terminals, clamps and earthing rods all in accordance with the requirements set out in the lightning protection specification and also allow for bonding ladders, rails, communal aerial masts and poles to earth.</t>
  </si>
  <si>
    <t>LC2</t>
  </si>
  <si>
    <t>Test and commission lightning protection system including demonstrations and provision of all commissioning sheets and certificates, installed drawings and technical materials.</t>
  </si>
  <si>
    <t>UPVC WINDOWS</t>
  </si>
  <si>
    <t>UPVC</t>
  </si>
  <si>
    <t>Carry out conditions survey including photographic record to property before works commence for uPVC windows</t>
  </si>
  <si>
    <t>Take down or disconnect any security grilles, wires, alarms, nets, curtains and battens to facilitate removal and installation of windows; re-connect wiring and alarms and re-fix battens, nets and curtains.</t>
  </si>
  <si>
    <t>prop</t>
  </si>
  <si>
    <t>uPVC Windows, fixed pane    400  x   600</t>
  </si>
  <si>
    <t>uPVC Windows, fixed pane    400  x   800</t>
  </si>
  <si>
    <t>uPVC Windows, fixed pane    600  x   800</t>
  </si>
  <si>
    <t>uPVC Windows, fixed pane    600  x   1000</t>
  </si>
  <si>
    <t>uPVC Windows, fixed pane    800  x   1000</t>
  </si>
  <si>
    <t>uPVC Windows, fixed pane  1000  x   1000</t>
  </si>
  <si>
    <t>g</t>
  </si>
  <si>
    <t>uPVC Windows, fixed pane  1200  x   1000</t>
  </si>
  <si>
    <t>h</t>
  </si>
  <si>
    <t>uPVC Windows, fixed pane  1400  x   1000</t>
  </si>
  <si>
    <t>i</t>
  </si>
  <si>
    <t>uPVC Windows, fixed pane  1600  x   1000</t>
  </si>
  <si>
    <t>j</t>
  </si>
  <si>
    <t>uPVC Windows, fixed pane  1800  x   1000</t>
  </si>
  <si>
    <t>k</t>
  </si>
  <si>
    <t>uPVC Windows, fixed pane  2000  x   1000</t>
  </si>
  <si>
    <t>l</t>
  </si>
  <si>
    <t>uPVC Windows, fixed pane  1200  x   2000</t>
  </si>
  <si>
    <t>uPVC Windows, fixed pane  1400  x   2000</t>
  </si>
  <si>
    <t>n</t>
  </si>
  <si>
    <t>uPVC Windows, fixed pane  1600  x   2000</t>
  </si>
  <si>
    <t>o</t>
  </si>
  <si>
    <t>uPVC Windows, fixed pane  1800  x   2000</t>
  </si>
  <si>
    <t>p</t>
  </si>
  <si>
    <t>uPVC Windows, fixed pane  2000  x   2000</t>
  </si>
  <si>
    <t>q</t>
  </si>
  <si>
    <t>uPVC Windows, fixed pane  2200  x   2000</t>
  </si>
  <si>
    <t>uPVC Windows, Casement    400  x   600</t>
  </si>
  <si>
    <t>uPVC Windows, Casement    400  x   800</t>
  </si>
  <si>
    <t>uPVC Windows, Casement    600  x   800</t>
  </si>
  <si>
    <t>uPVC Windows, Casement    600  x   1000</t>
  </si>
  <si>
    <t>uPVC Windows, Casement    800  x   1000</t>
  </si>
  <si>
    <t>uPVC Windows, Casement  1000  x   1000</t>
  </si>
  <si>
    <t>uPVC Windows, Casement  1200  x   1000</t>
  </si>
  <si>
    <t>uPVC Windows, Casement  1400  x   1000</t>
  </si>
  <si>
    <t>uPVC Windows, Casement  1600  x   1000</t>
  </si>
  <si>
    <t>uPVC Windows, Casement  1800  x   1000</t>
  </si>
  <si>
    <t>uPVC Windows, Casement  2000  x   1000</t>
  </si>
  <si>
    <t>uPVC Windows, Casement  1200  x   2000</t>
  </si>
  <si>
    <t>uPVC Windows, Casement  1400  x   2000</t>
  </si>
  <si>
    <t>uPVC Windows, Casement  1600  x   2000</t>
  </si>
  <si>
    <t>uPVC Windows, Casement  1800  x   2000</t>
  </si>
  <si>
    <t>uPVC Windows, Casement  2000  x   2000</t>
  </si>
  <si>
    <t>uPVC Windows, Casement  2200  x   2000</t>
  </si>
  <si>
    <t>uPVC Windows, Tilt and Turn    400  x   600</t>
  </si>
  <si>
    <t>uPVC Windows, Tilt and Turn    400  x   800</t>
  </si>
  <si>
    <t>uPVC Windows, Tilt and Turn    600  x   800</t>
  </si>
  <si>
    <t>uPVC Windows, Tilt and Turn    600  x   1000</t>
  </si>
  <si>
    <t>uPVC Windows, Tilt and Turn    800  x   1000</t>
  </si>
  <si>
    <t>uPVC Windows, Tilt and Turn  1000  x   1000</t>
  </si>
  <si>
    <t>uPVC Windows, Tilt and Turn  1200  x   1000</t>
  </si>
  <si>
    <t>uPVC Windows, Tilt and Turn  1400  x   1000</t>
  </si>
  <si>
    <t>uPVC Windows, Tilt and Turn  1600  x   1000</t>
  </si>
  <si>
    <t>uPVC Windows, Tilt and Turn  1800  x   1000</t>
  </si>
  <si>
    <t>uPVC Windows, Tilt and Turn  2000  x   1000</t>
  </si>
  <si>
    <t>uPVC Windows, Tilt and Turn  1200  x   2000</t>
  </si>
  <si>
    <t>uPVC Windows, Tilt and Turn  1400  x   2000</t>
  </si>
  <si>
    <t>uPVC Windows, Tilt and Turn  1600  x   2000</t>
  </si>
  <si>
    <t>uPVC Windows, Tilt and Turn  1800  x   2000</t>
  </si>
  <si>
    <t>uPVC Windows, Tilt and Turn  2000  x   2000</t>
  </si>
  <si>
    <t>uPVC Windows, Tilt and Turn  2200  x   2000</t>
  </si>
  <si>
    <t>TIMBER WINDOWS</t>
  </si>
  <si>
    <t>Carry out conditions survey including photographic record to property before works commence</t>
  </si>
  <si>
    <t>Prop</t>
  </si>
  <si>
    <t>063</t>
  </si>
  <si>
    <t>Communal Windows</t>
  </si>
  <si>
    <t>070</t>
  </si>
  <si>
    <t>Communal Repairs</t>
  </si>
  <si>
    <t>085</t>
  </si>
  <si>
    <t>Timbercare Repairs</t>
  </si>
  <si>
    <t>086</t>
  </si>
  <si>
    <t>087</t>
  </si>
  <si>
    <t>102</t>
  </si>
  <si>
    <t>Collar repairs to windows</t>
  </si>
  <si>
    <t>114</t>
  </si>
  <si>
    <t>Cill Repairs</t>
  </si>
  <si>
    <t>122</t>
  </si>
  <si>
    <t>139</t>
  </si>
  <si>
    <t>Window Repairs</t>
  </si>
  <si>
    <t>140</t>
  </si>
  <si>
    <t>192</t>
  </si>
  <si>
    <t>Remove and refit window grilles</t>
  </si>
  <si>
    <t>200</t>
  </si>
  <si>
    <t>Mastic works</t>
  </si>
  <si>
    <t>Window.</t>
  </si>
  <si>
    <t>Timber Windows, fixed pane    400  x   600</t>
  </si>
  <si>
    <t>Timber Windows, fixed pane    400  x   800</t>
  </si>
  <si>
    <t>Timber Windows, fixed pane    600  x   800</t>
  </si>
  <si>
    <t>Timber Windows, fixed pane    600  x   1000</t>
  </si>
  <si>
    <t>Timber Windows, fixed pane    800  x   1000</t>
  </si>
  <si>
    <t>Timber Windows, fixed pane  1000  x   1000</t>
  </si>
  <si>
    <t>Timber Windows, fixed pane  1200  x   1000</t>
  </si>
  <si>
    <t>Timber Windows, fixed pane  1400  x   1000</t>
  </si>
  <si>
    <t>Timber Windows, fixed pane  1600  x   1000</t>
  </si>
  <si>
    <t>Timber Windows, fixed pane  1800  x   1000</t>
  </si>
  <si>
    <t>Timber Windows, fixed pane  2000  x   1000</t>
  </si>
  <si>
    <t>Timber Windows, fixed pane  1200  x   2000</t>
  </si>
  <si>
    <t>Timber Windows, fixed pane  1400  x   2000</t>
  </si>
  <si>
    <t>Timber Windows, fixed pane  1600  x   2000</t>
  </si>
  <si>
    <t>Timber Windows, fixed pane  1800  x   2000</t>
  </si>
  <si>
    <t>Timber Windows, fixed pane  2000  x   2000</t>
  </si>
  <si>
    <t>Timber Windows, fixed pane  2200  x   2000</t>
  </si>
  <si>
    <t>Timber Windows, Casement    400  x   600</t>
  </si>
  <si>
    <t>Timber Windows, Casement    400  x   800</t>
  </si>
  <si>
    <t>Timber Windows, Casement    600  x   800</t>
  </si>
  <si>
    <t>Timber Windows, Casement    600  x   1000</t>
  </si>
  <si>
    <t>Timber Windows, Casement    800  x   1000</t>
  </si>
  <si>
    <t>Timber Windows, Casement  1000  x   1000</t>
  </si>
  <si>
    <t>Timber Windows, Casement  1200  x   1000</t>
  </si>
  <si>
    <t>Timber Windows, Casement  1400  x   1000</t>
  </si>
  <si>
    <t>Timber Windows, Casement  1600  x   1000</t>
  </si>
  <si>
    <t>Timber Windows, Casement  1800  x   1000</t>
  </si>
  <si>
    <t>Timber Windows, Casement  2000  x   1000</t>
  </si>
  <si>
    <t>Timber Windows, Casement  1200  x   2000</t>
  </si>
  <si>
    <t>Timber Windows, Casement  1400  x   2000</t>
  </si>
  <si>
    <t>Timber Windows, Casement  1600  x   2000</t>
  </si>
  <si>
    <t>Timber Windows, Casement  1800  x   2000</t>
  </si>
  <si>
    <t>Timber Windows, Casement  2000  x   2000</t>
  </si>
  <si>
    <t>Timber Windows, Casement  2200  x   2000</t>
  </si>
  <si>
    <t>Timber Windows, Tilt and Turn    400  x   600</t>
  </si>
  <si>
    <t>Timber Windows, Tilt and Turn    400  x   800</t>
  </si>
  <si>
    <t>Timber Windows, Tilt and Turn    600  x   800</t>
  </si>
  <si>
    <t>Timber Windows, Tilt and Turn    600  x   1000</t>
  </si>
  <si>
    <t>Timber Windows, Tilt and Turn    800  x   1000</t>
  </si>
  <si>
    <t>Timber Windows, Tilt and Turn  1000  x   1000</t>
  </si>
  <si>
    <t>Timber Windows, Tilt and Turn  1200  x   1000</t>
  </si>
  <si>
    <t>Timber Windows, Tilt and Turn  1400  x   1000</t>
  </si>
  <si>
    <t>Timber Windows, Tilt and Turn  1600  x   1000</t>
  </si>
  <si>
    <t>Timber Windows, Tilt and Turn  1800  x   1000</t>
  </si>
  <si>
    <t>Timber Windows, Tilt and Turn  2000  x   1000</t>
  </si>
  <si>
    <t>Timber Windows, Tilt and Turn  1200  x   2000</t>
  </si>
  <si>
    <t>Timber Windows, Tilt and Turn  1400  x   2000</t>
  </si>
  <si>
    <t>Timber Windows, Tilt and Turn  1600  x   2000</t>
  </si>
  <si>
    <t>Timber Windows, Tilt and Turn  1800  x   2000</t>
  </si>
  <si>
    <t>Timber Windows, Tilt and Turn  2000  x   2000</t>
  </si>
  <si>
    <t>Timber Windows, Tilt and Turn  2200  x   2000</t>
  </si>
  <si>
    <t>Timber Windows, Vertical Sliders    400  x   600</t>
  </si>
  <si>
    <t>Timber Windows, Vertical Sliders    400  x   800</t>
  </si>
  <si>
    <t>Timber Windows, Vertical Sliders    600  x   800</t>
  </si>
  <si>
    <t>Timber Windows, Vertical Sliders    600  x   1000</t>
  </si>
  <si>
    <t>Timber Windows, Vertical Sliders    800  x   1000</t>
  </si>
  <si>
    <t>Timber Windows, Vertical Sliders  1000  x   1000</t>
  </si>
  <si>
    <t>Timber Windows, Vertical Sliders  1200  x   1000</t>
  </si>
  <si>
    <t>Timber Windows, Vertical Sliders  1400  x   1000</t>
  </si>
  <si>
    <t>Timber Windows, Vertical Sliders  1600  x   1000</t>
  </si>
  <si>
    <t>Timber Windows, Vertical Sliders  1800  x   1000</t>
  </si>
  <si>
    <t>Timber Windows, Vertical Sliders  2000  x   1000</t>
  </si>
  <si>
    <t>Timber Windows, Vertical Sliders  1200  x   2000</t>
  </si>
  <si>
    <t>Timber Windows, Vertical Sliders  1400  x   2000</t>
  </si>
  <si>
    <t>Timber Windows, Vertical Sliders  1600  x   2000</t>
  </si>
  <si>
    <t>Timber Windows, Vertical Sliders  1800  x   2000</t>
  </si>
  <si>
    <t>Timber Windows, Vertical Sliders  2000  x   2000</t>
  </si>
  <si>
    <t>Timber Windows, Vertical Sliders  2200  x   2000</t>
  </si>
  <si>
    <t>EXTRA OVER WORKS FOR WINDOW INSTALLATIONS</t>
  </si>
  <si>
    <t xml:space="preserve">Glass </t>
  </si>
  <si>
    <r>
      <t xml:space="preserve">2 x 4mm toughened safety glass </t>
    </r>
    <r>
      <rPr>
        <i/>
        <u/>
        <sz val="14"/>
        <rFont val="Arial"/>
        <family val="2"/>
      </rPr>
      <t>or</t>
    </r>
    <r>
      <rPr>
        <sz val="14"/>
        <rFont val="Arial"/>
        <family val="2"/>
      </rPr>
      <t xml:space="preserve"> 24mm 'Plastisol' panel</t>
    </r>
  </si>
  <si>
    <t>6.4mm laminated to outer pane</t>
  </si>
  <si>
    <t>4mm obscure</t>
  </si>
  <si>
    <t>6mm obscure</t>
  </si>
  <si>
    <t>georgian bar insert</t>
  </si>
  <si>
    <t>self-cleaning glass</t>
  </si>
  <si>
    <t>Cills etc</t>
  </si>
  <si>
    <t xml:space="preserve">  95mm cill</t>
  </si>
  <si>
    <t>150mm cill</t>
  </si>
  <si>
    <t>180mm cill</t>
  </si>
  <si>
    <t>225mm cill</t>
  </si>
  <si>
    <t xml:space="preserve">  16mm couplers and covers</t>
  </si>
  <si>
    <t xml:space="preserve">  20mm packers</t>
  </si>
  <si>
    <t>baypole and adaptors</t>
  </si>
  <si>
    <t>bay jacks</t>
  </si>
  <si>
    <t>lining to box sash</t>
  </si>
  <si>
    <t>Windowboards</t>
  </si>
  <si>
    <t xml:space="preserve"> 'cappit' windowboard</t>
  </si>
  <si>
    <t>windowboard including all mitres, end caps &amp; intersections</t>
  </si>
  <si>
    <t>scrollboard</t>
  </si>
  <si>
    <t>180mm uPVC liner trim including all adhesive, mitres, end caps and intersections.</t>
  </si>
  <si>
    <t>5</t>
  </si>
  <si>
    <t>Extract Fan works</t>
  </si>
  <si>
    <t>core drill hole through brickwork for fan</t>
  </si>
  <si>
    <t>temporarily protect hole prior to installation of fan</t>
  </si>
  <si>
    <t>Other</t>
  </si>
  <si>
    <r>
      <rPr>
        <u/>
        <sz val="14"/>
        <rFont val="Arial"/>
        <family val="2"/>
      </rPr>
      <t>Provide 2</t>
    </r>
    <r>
      <rPr>
        <sz val="14"/>
        <rFont val="Arial"/>
        <family val="2"/>
      </rPr>
      <t xml:space="preserve"> folding-arm opener </t>
    </r>
    <r>
      <rPr>
        <u/>
        <sz val="14"/>
        <rFont val="Arial"/>
        <family val="2"/>
      </rPr>
      <t>operator poles</t>
    </r>
    <r>
      <rPr>
        <sz val="14"/>
        <rFont val="Arial"/>
        <family val="2"/>
      </rPr>
      <t xml:space="preserve"> to each resident. </t>
    </r>
  </si>
  <si>
    <t>Item</t>
  </si>
  <si>
    <t>12.5 thick plasterboard, 3mm thick plaster and 2 coats of emulsion in patch repair to reveals including all preparation and beading.</t>
  </si>
  <si>
    <t>m2</t>
  </si>
  <si>
    <t>25 x 50mm curtain batten plugged and screwed to brickwork or concrete; prepare and paint with one coat primer, one undercoat and one gloss coat finish.</t>
  </si>
  <si>
    <t>DOOR INSTALLATIONS</t>
  </si>
  <si>
    <t>QTY</t>
  </si>
  <si>
    <r>
      <t xml:space="preserve">Carefully take out and remove from site existing </t>
    </r>
    <r>
      <rPr>
        <b/>
        <sz val="14"/>
        <color indexed="17"/>
        <rFont val="Arial"/>
        <family val="2"/>
      </rPr>
      <t>*</t>
    </r>
    <r>
      <rPr>
        <sz val="14"/>
        <rFont val="Arial"/>
        <family val="2"/>
      </rPr>
      <t xml:space="preserve"> door and frame including quadrants, architraves, keeps, plates, hinges, chains etc, taking care not to damage the internal plaster line and make good all works disturbed; Install new 'secure-by-design' door; including multi-point lock, thumb-turn cylinder, all quadrants, architraves, ironmongery, cills, threshold or 15mm wheelchair access thresholds where necessary, mastic pointing and security screw fixings.</t>
    </r>
  </si>
  <si>
    <r>
      <t xml:space="preserve">* </t>
    </r>
    <r>
      <rPr>
        <sz val="14"/>
        <color indexed="17"/>
        <rFont val="Arial"/>
        <family val="2"/>
      </rPr>
      <t>The resident may choose from any 1 of the 4 door (and associated frame) styles/types illustrated below with extra over cost implication being as indicated in 1A1(і) to 5(іv) below.</t>
    </r>
  </si>
  <si>
    <t>Front Doors ( Door &amp; Frame )</t>
  </si>
  <si>
    <r>
      <t>Composite front door and frame</t>
    </r>
    <r>
      <rPr>
        <b/>
        <sz val="14"/>
        <color indexed="17"/>
        <rFont val="Arial"/>
        <family val="2"/>
      </rPr>
      <t>*</t>
    </r>
    <r>
      <rPr>
        <sz val="14"/>
        <rFont val="Arial"/>
        <family val="2"/>
      </rPr>
      <t>; wood-grained finished frame and laminated double glazing (where applicable), chrome ironmongery comprising 180º viewer, handle, hinge bolts, numerals, knocker, chain, internal security cowl, anti-drill feature, letterplate and perimeter draught excluder.</t>
    </r>
  </si>
  <si>
    <r>
      <t>Hardwood Timber front door and frame</t>
    </r>
    <r>
      <rPr>
        <b/>
        <sz val="14"/>
        <color indexed="17"/>
        <rFont val="Arial"/>
        <family val="2"/>
      </rPr>
      <t>*</t>
    </r>
    <r>
      <rPr>
        <sz val="14"/>
        <rFont val="Arial"/>
        <family val="2"/>
      </rPr>
      <t xml:space="preserve"> with laminated double glazing (where applicable), chrome ironmongery comprising 180º viewer, handle, hinge bolts, numerals, knocker, chain, internal security cowl, anti-drill feature, letterplate and perimeter draught excluder.</t>
    </r>
  </si>
  <si>
    <t>Front Doors Extra Overs</t>
  </si>
  <si>
    <t>Composite</t>
  </si>
  <si>
    <t>ditto but ½ hour fire rated including closer</t>
  </si>
  <si>
    <t>(і) door with fixed toplight not exceeding 400mm high</t>
  </si>
  <si>
    <t>(іі) ditto but ½ hour fire rated with g.w. glazing and closer</t>
  </si>
  <si>
    <t>(і) door with fixed sidelight not exceeding 450mm high</t>
  </si>
  <si>
    <t>(і) door with fixed sidelight not exceeding 450mm high and toplight not exceeding 400mm high</t>
  </si>
  <si>
    <t>Timber</t>
  </si>
  <si>
    <r>
      <t>*</t>
    </r>
    <r>
      <rPr>
        <b/>
        <sz val="14"/>
        <rFont val="Arial"/>
        <family val="2"/>
      </rPr>
      <t>extra over cost for alternative door type as illustrated below</t>
    </r>
    <r>
      <rPr>
        <b/>
        <sz val="14"/>
        <color indexed="17"/>
        <rFont val="Arial"/>
        <family val="2"/>
      </rPr>
      <t xml:space="preserve"> </t>
    </r>
  </si>
  <si>
    <t>(a) &amp; (e) below should be Zero being the standard/least expensive type as priced above in 1 &amp; 2</t>
  </si>
  <si>
    <t>Composite Flush</t>
  </si>
  <si>
    <t>Composite 6 panel, part-glazed</t>
  </si>
  <si>
    <t>Composite 'Carolina'</t>
  </si>
  <si>
    <t>Composite Twin-glazed</t>
  </si>
  <si>
    <t>Timber Flush</t>
  </si>
  <si>
    <t>Timber 6 panel, part-glazed</t>
  </si>
  <si>
    <t>Timber 'Carolina'</t>
  </si>
  <si>
    <t>Timber Twin-glazed</t>
  </si>
  <si>
    <t>Rear Doors ( Door &amp; Frame )</t>
  </si>
  <si>
    <r>
      <t>uPVC rear door and frame, half double-glazed</t>
    </r>
    <r>
      <rPr>
        <b/>
        <sz val="10"/>
        <rFont val="Arial"/>
        <family val="2"/>
      </rPr>
      <t/>
    </r>
  </si>
  <si>
    <t xml:space="preserve"> ditto but with fixed sidelight not exceeding 450mm wide</t>
  </si>
  <si>
    <r>
      <t>Hardwood Timber rear door and frame, half double-glazed</t>
    </r>
    <r>
      <rPr>
        <b/>
        <sz val="10"/>
        <rFont val="Arial"/>
        <family val="2"/>
      </rPr>
      <t/>
    </r>
  </si>
  <si>
    <t>ROOFING WORKS</t>
  </si>
  <si>
    <t>Replace fascia and soffit boards in uPVC, including preparing sub-frame, 25mm strip ventilators, all drips, trims, seals, mastic pointing and scaffolding</t>
  </si>
  <si>
    <t>not exceeding 200mm wide</t>
  </si>
  <si>
    <t>not exceeding 300mm wide</t>
  </si>
  <si>
    <t>Replace barge boards in uPVC, not exceeding 300; including preparing sub-frame, trimming of rafter ends, all drips, trims, seals, mastic pointing, making good to undercloak, pointing up in sand-cement and all scaffolding.</t>
  </si>
  <si>
    <t>Strip off existing pitched roof coverings and remove from site; install new breathable felt, insulation, tanalised battens and same-weighted tiles/slates including vent tiles/slates, eaves vents, ridge tiles, hip tiles, all scaffolding and 'Ubiflex' flashings &amp; soakers (or flashings &amp; soakers of an equivalent specification)  to stacks and abutments (all in accordance with manufacturers instructions).</t>
  </si>
  <si>
    <t>a(i)</t>
  </si>
  <si>
    <r>
      <t xml:space="preserve">Main roof and/or rear addition roof </t>
    </r>
    <r>
      <rPr>
        <b/>
        <u/>
        <sz val="14"/>
        <rFont val="Arial"/>
        <family val="2"/>
      </rPr>
      <t>tiles</t>
    </r>
  </si>
  <si>
    <t>(ii)</t>
  </si>
  <si>
    <r>
      <t xml:space="preserve">Main roof and/or rear addition roof </t>
    </r>
    <r>
      <rPr>
        <b/>
        <u/>
        <sz val="14"/>
        <rFont val="Arial"/>
        <family val="2"/>
      </rPr>
      <t>slates</t>
    </r>
  </si>
  <si>
    <t>b(i)</t>
  </si>
  <si>
    <r>
      <t xml:space="preserve">Hip end roof </t>
    </r>
    <r>
      <rPr>
        <b/>
        <u/>
        <sz val="14"/>
        <rFont val="Arial"/>
        <family val="2"/>
      </rPr>
      <t>tiles</t>
    </r>
  </si>
  <si>
    <r>
      <t xml:space="preserve">Hip end roof </t>
    </r>
    <r>
      <rPr>
        <b/>
        <u/>
        <sz val="14"/>
        <rFont val="Arial"/>
        <family val="2"/>
      </rPr>
      <t>slates</t>
    </r>
  </si>
  <si>
    <t>Pediment (tiles/slate)</t>
  </si>
  <si>
    <t>d(і)</t>
  </si>
  <si>
    <t xml:space="preserve"> 'Ubiflex' flashings and soakers (or flashings &amp; soakers of an equivalent specification) to abutments</t>
  </si>
  <si>
    <t>(іі)</t>
  </si>
  <si>
    <t>Replace lead stepped flashings and soakers to Chimney with 'Ubiflex' (or flashings &amp; soakers of an equivalent specification); not exceeding 225mm girth; clean out groove of brickwork, wedge with lead and repoint in mastic including all necessary labours.</t>
  </si>
  <si>
    <t>Replace lead valley gutter with 'Ubiflex' (or gutters of an equivalent specification); n.e. 800mm girth; remove and refix roof tiles or slates and battens as required, including all necessary labours.</t>
  </si>
  <si>
    <t>Replace roof tiles, including any scaffolding required</t>
  </si>
  <si>
    <t xml:space="preserve">                                                                                                                                        </t>
  </si>
  <si>
    <t xml:space="preserve">single tile </t>
  </si>
  <si>
    <t>patch repair</t>
  </si>
  <si>
    <t>vent tile</t>
  </si>
  <si>
    <t>hip   tile</t>
  </si>
  <si>
    <t>ridge tile</t>
  </si>
  <si>
    <t>Overlay existing 150mm insulation with 300mm quilt insulation to comply with Part 'L'.</t>
  </si>
  <si>
    <t>Strip off existing flat roof coverings and remove from site; prepare sub-structure; install high-performance, 3 layer built-up bitumen felt roof covering including primer, self-adhesive vapour barrier, tapered insulation, skirtings, fillets, welted drips, kerbs, edge trims, outlet gully linings, waterchecks, mastic pointing to chases, expansion joints, 'Ubiflex' flashings and soakers (or flashings &amp; soakers of an equivalent specification'); flashings to stacks and abutments; all fixed in accordance with manufacturers instructions.</t>
  </si>
  <si>
    <t>main roof</t>
  </si>
  <si>
    <t>bay window or porch roof</t>
  </si>
  <si>
    <t>pediments</t>
  </si>
  <si>
    <t>out-house roof</t>
  </si>
  <si>
    <t>private balconies</t>
  </si>
  <si>
    <t>staircase roofs</t>
  </si>
  <si>
    <t>7</t>
  </si>
  <si>
    <t>code 4 lead collar to 100 diameter pipes</t>
  </si>
  <si>
    <t>8</t>
  </si>
  <si>
    <r>
      <t xml:space="preserve">raise 2 brick thick papapet by </t>
    </r>
    <r>
      <rPr>
        <u/>
        <sz val="14"/>
        <rFont val="Arial"/>
        <family val="2"/>
      </rPr>
      <t>four</t>
    </r>
    <r>
      <rPr>
        <sz val="14"/>
        <rFont val="Arial"/>
        <family val="2"/>
      </rPr>
      <t xml:space="preserve"> facings courses in 4:1:1 mortar to match existing to accommodate new roof. Allow a PC sum of £380 per 1,000 bricks.</t>
    </r>
  </si>
  <si>
    <t xml:space="preserve">       9     a</t>
  </si>
  <si>
    <t xml:space="preserve">20mm thick, 2 coat Asphalt, on sheathing felt, sand-rubbed, width greater than 300mm, pitch less than 10 degrees, works subsequently covered, including 100mm thick insulation fully bonded in hot bitumen with metal-lined vapour control layer. </t>
  </si>
  <si>
    <t>repair existing asphalt including cutting out damaged areas, all preparation, priming and 2 coats of bitumen asphalt.</t>
  </si>
  <si>
    <t>ditto to asphalt upstands or skirtings not exceeding 300 high.</t>
  </si>
  <si>
    <t>Liquid applied, non-slip coating system to existing asphalt to walkways and balconies; including preparation, primer, all kerbs, upstands, GRP trims, dressing in; all in accordance with manufacturers instructions.</t>
  </si>
  <si>
    <t>10</t>
  </si>
  <si>
    <t>Apply 2 coats of solar paint to main &amp; staircase roofs &amp; balconies including all preparation and removal of any vegetation etc</t>
  </si>
  <si>
    <t>11</t>
  </si>
  <si>
    <r>
      <t xml:space="preserve">350 x 350 x 25mm thick pedestrian tiles ('Spartan' </t>
    </r>
    <r>
      <rPr>
        <i/>
        <u/>
        <sz val="14"/>
        <rFont val="Arial"/>
        <family val="2"/>
      </rPr>
      <t>or</t>
    </r>
    <r>
      <rPr>
        <sz val="14"/>
        <rFont val="Arial"/>
        <family val="2"/>
      </rPr>
      <t xml:space="preserve"> equivalent, approved specification) bonded in hot bitumen or PUR adhesive</t>
    </r>
  </si>
  <si>
    <t>Install freestanding handrail system; 46.3 galvanised (to BS 729) steel guard rails including 800 x 150 x 20 thick base plates to all vertical standards at 2 metre centres, s.s. fixings, cleats and angles.</t>
  </si>
  <si>
    <t xml:space="preserve">      13   a</t>
  </si>
  <si>
    <t>Replace 19mm WBP plywood deck including taping strips to joints</t>
  </si>
  <si>
    <t>Replace 50mm pre-screeded woodwool slabs with 18mm WBP plywood on treated battens, including taping strips to joints</t>
  </si>
  <si>
    <t>Replace 600 x 600  rooflight with triple-skin polycarbonate type including vented kerbs, fillets, capping, pvc trim to inner face, 19 x 150 exterior grade plywood to upstands and 3 layer waterproofing</t>
  </si>
  <si>
    <t>Temporary roof, 3 metres high over pitched or flat with 1 metre overhang to all sides</t>
  </si>
  <si>
    <t>Replace pramshed roofing with single skin, 0.7mm thick, 34 deep/1000 wide box profiled, 'Plastisol' coated uPVC sheeting; including all fixings, foam filler/closure strips, waterproof sealant, flashings, preparation and any repairs to support structure and disposal of existing materials.</t>
  </si>
  <si>
    <t>255</t>
  </si>
  <si>
    <t>Rebed ridge tiles.</t>
  </si>
  <si>
    <t>263</t>
  </si>
  <si>
    <t>Fascia Repairs.</t>
  </si>
  <si>
    <t>ROOFING ITEMS NOT COVERED BY LHS</t>
  </si>
  <si>
    <t>Removal of Existing Roof Coverings Tiles/slates, ridges, flashing, battens and felt inc de-nailing of rafters and all other components</t>
  </si>
  <si>
    <t>Supply and install Spanish natrual slates</t>
  </si>
  <si>
    <r>
      <t>m</t>
    </r>
    <r>
      <rPr>
        <vertAlign val="superscript"/>
        <sz val="14"/>
        <rFont val="Arial"/>
        <family val="2"/>
      </rPr>
      <t>2</t>
    </r>
  </si>
  <si>
    <t>Install Redland Cambrian Slates 25 deg - 90mm lap -610 x 305.</t>
  </si>
  <si>
    <t>Supply and install new treated softwood timber batten</t>
  </si>
  <si>
    <t>Graded battens</t>
  </si>
  <si>
    <t>Extra cost for Redland Felt 400 2S</t>
  </si>
  <si>
    <t>Extra over above for increased headlap due to pitch restrictions</t>
  </si>
  <si>
    <t>Wet Verge, abutments &amp; eaves</t>
  </si>
  <si>
    <t>Dry verge, abutments &amp; eaves</t>
  </si>
  <si>
    <t xml:space="preserve">Install Concrete ridge &amp; hip components to concrete or resin tiled roofs </t>
  </si>
  <si>
    <t xml:space="preserve">Mortared vent ridge - Universal Angle. </t>
  </si>
  <si>
    <t xml:space="preserve">Dry Fix vent ridge - Universal Angle. </t>
  </si>
  <si>
    <t xml:space="preserve">Mortared /dry vent ridge - half round  Angle. </t>
  </si>
  <si>
    <t xml:space="preserve">Dry Fix vent ridge - half round  Angle. </t>
  </si>
  <si>
    <t xml:space="preserve">Mortared /dry vent ridge - Monoridge - Universal Angle. </t>
  </si>
  <si>
    <t xml:space="preserve">Dry Fix vent ridge - Monoridge - Universal Angle. </t>
  </si>
  <si>
    <t>Mortared /dry vent ridge - Monoridge - half round</t>
  </si>
  <si>
    <t>Dry Fix vent ridge - Monoridge - half round</t>
  </si>
  <si>
    <t xml:space="preserve">Mortared /dry vent ridge - third Universal Angle </t>
  </si>
  <si>
    <t xml:space="preserve">Dry Fix vent ridge - third Universal Angle </t>
  </si>
  <si>
    <t xml:space="preserve">Mortared /dry vent ridge - third round hip Angle </t>
  </si>
  <si>
    <t xml:space="preserve">Dry Fix vent ridge - third round hip Angle </t>
  </si>
  <si>
    <t xml:space="preserve">Supply and install Inline/through ventilation tile. </t>
  </si>
  <si>
    <t>No</t>
  </si>
  <si>
    <t xml:space="preserve">Supply and install flexible air duct including adapting the existing ducting tu suit the vent </t>
  </si>
  <si>
    <t>Install Redland Eaves Ventilation System</t>
  </si>
  <si>
    <t>Install top edge ventilation abutment in accordance with BS 5250</t>
  </si>
  <si>
    <t>Raking/cutting to valleys/hips</t>
  </si>
  <si>
    <t xml:space="preserve">Supply and install Eaves insulation </t>
  </si>
  <si>
    <t xml:space="preserve">Install ridge and hip components to natural slated roofs </t>
  </si>
  <si>
    <t>Mortared half-round clay ridge</t>
  </si>
  <si>
    <t>Dry Fix half-round clay ridge</t>
  </si>
  <si>
    <t xml:space="preserve">Mortared half-round concrete ridge </t>
  </si>
  <si>
    <t xml:space="preserve">Dry Fix half-round concrete ridge </t>
  </si>
  <si>
    <t xml:space="preserve">Mortared third-round clay ridge </t>
  </si>
  <si>
    <t xml:space="preserve">Dry Fix third-round clay ridge </t>
  </si>
  <si>
    <t xml:space="preserve">Mortared third-round concrete ridge </t>
  </si>
  <si>
    <t xml:space="preserve">Dry Fix third-round concrete ridge </t>
  </si>
  <si>
    <t>Extra over for clipping/ double nailing to meet BS 15534</t>
  </si>
  <si>
    <t>Double nailing individual tiles</t>
  </si>
  <si>
    <t>Clipping of plain tiles</t>
  </si>
  <si>
    <t>Clipping of interlocking tiles/Cambrian Slates</t>
  </si>
  <si>
    <t xml:space="preserve">Code 5 lead covered wood ridge roll </t>
  </si>
  <si>
    <t>Ditto with manufactured lead replacement material</t>
  </si>
  <si>
    <t xml:space="preserve">Code 4 lead covered wood hip roll </t>
  </si>
  <si>
    <t xml:space="preserve">Cut &amp; mitred hip with code 3 lead soakers </t>
  </si>
  <si>
    <t xml:space="preserve">Abutments formed with lead soakers &amp; cover flashings. </t>
  </si>
  <si>
    <t xml:space="preserve">Stepped horizontal brickwork - Including cutting of chase in brickwork </t>
  </si>
  <si>
    <t xml:space="preserve">Abutments formed with stepped lead flashings </t>
  </si>
  <si>
    <t xml:space="preserve">33 15 - 40deg stepped horizontal brickwork 34 chased groove parallel to pitch Extra over chasing </t>
  </si>
  <si>
    <t>Chased groove parallel to pitch Extra over chasing  to a minimum 25mm depth</t>
  </si>
  <si>
    <t>Lead saddle abuttments</t>
  </si>
  <si>
    <t xml:space="preserve">Bossed lead saddle </t>
  </si>
  <si>
    <t>Leadburned saddle</t>
  </si>
  <si>
    <t>Lead Lined Valley Gutter</t>
  </si>
  <si>
    <t>Supply &amp; install valley boards, prepare &amp; install 500mm wide lead valley.</t>
  </si>
  <si>
    <t>Supply &amp; install Redland Dry valley ( inc. valley board )</t>
  </si>
  <si>
    <t xml:space="preserve">supply &amp; install valley boards, prepare and install 500mm wide lead valley. supply &amp; install valley boards, prepare and install 650mm x 650mm lead saddle. </t>
  </si>
  <si>
    <t>General</t>
  </si>
  <si>
    <t xml:space="preserve">Cut tile and install Lead slate to external pipe up to 150mm </t>
  </si>
  <si>
    <t xml:space="preserve">Replace Lead box gutter up to 1000mm wide inc T Penne joints including up stands </t>
  </si>
  <si>
    <t xml:space="preserve">Take up replace and make good flat &amp; vertical code 5 lead covering </t>
  </si>
  <si>
    <t xml:space="preserve">Remove and replace lead chutes up to 1000mm girth connected to lead box gutter </t>
  </si>
  <si>
    <t xml:space="preserve">Supply and fix tiles to vertical surfaces to include fire proofing </t>
  </si>
  <si>
    <t xml:space="preserve">Racking cutting on roof coverings to valleys and hips </t>
  </si>
  <si>
    <t xml:space="preserve">Supply and fit galvanized steel hip iron to bottom of bedded hips </t>
  </si>
  <si>
    <t xml:space="preserve">All necessary lead works to chimney stacks of 2 pots </t>
  </si>
  <si>
    <t xml:space="preserve">All necessary lead works to chimney stacks of 4 pots </t>
  </si>
  <si>
    <t xml:space="preserve">All necessary lead works to chimney stacks of 8 pots </t>
  </si>
  <si>
    <t xml:space="preserve">Supply and fix lead secret gutters at all abutments up to a max 400mm girth </t>
  </si>
  <si>
    <t xml:space="preserve">Supply and fix Redland Dry Bonding  Gutter </t>
  </si>
  <si>
    <t xml:space="preserve">Provide and fix counter battens on boarded roof. </t>
  </si>
  <si>
    <t>Supply and fix gas vent ridge, adaptor &amp; blanking conversion pack excluding connection (flexi pipe)</t>
  </si>
  <si>
    <t xml:space="preserve">Remove and replace defective timber work 100mm x 50mm </t>
  </si>
  <si>
    <t xml:space="preserve">Reforming timberwork to lead roofing &amp; gutters </t>
  </si>
  <si>
    <t xml:space="preserve">Strip and replace pitched roofs on small porches or bay window roofs up to 3 m2 </t>
  </si>
  <si>
    <t xml:space="preserve">Remove existing and supply and fix new Velux roof light up to 600 x 1000mm </t>
  </si>
  <si>
    <t xml:space="preserve">Remove existing and supply and fix new Velux roof light up to 1600 x 1000mm </t>
  </si>
  <si>
    <t xml:space="preserve">Form opening in existing pitched roof and supply and fix new Velux roof light up to 600 x 1000mm </t>
  </si>
  <si>
    <t xml:space="preserve">Form opening in existing pitched roof and supply and fix new Velux roof light up to 1600 x 1000mm </t>
  </si>
  <si>
    <t>Supply and install foil faced ne 90mm insulation board between existing rafters</t>
  </si>
  <si>
    <t>Pitched Roofing repairs</t>
  </si>
  <si>
    <t>Remove existing broken tile/s.Supply and install new/reclaimed tile to match existing.</t>
  </si>
  <si>
    <t xml:space="preserve">Remove existing broken slate or cement fibre tile/s.Supply and install new/reclaimed slate to match existing. </t>
  </si>
  <si>
    <t>Remove existing broken ridge/hip tile including cement mortar bedding and dispose, supply and install new ridge/hip tile to match existing or re-use existing if not damaged, bedded on new sand &amp; cement mortar neatly pointed.</t>
  </si>
  <si>
    <t>Remove deteriorated cement mortar from ridge, hip tiles, valley, verges or eaves, carefully re-point with new sand &amp; cement mortar neatly pointed</t>
  </si>
  <si>
    <t>Carefully remove tiles/slates &amp; undertile felt, set aside tiles for re-use, dispose of undertile felt, supply and install new undertile felt, battens and tiles.</t>
  </si>
  <si>
    <t>Remove existing lead flashing including cement morter, rake out joint, supply and install new lead flashing ne 150mm neatly pointed with either sand &amp; cement mortar or suitable lead mastic sealant.</t>
  </si>
  <si>
    <t>Remove existing lead flashing including cement morter, rake out joint, supply and install new lead flashing 150-350mm neatly pointed with either sand &amp; cement mortar or suitable lead mastic sealant. NHF SOR for 225 plus difference in material cost in 225mm and 350mm</t>
  </si>
  <si>
    <t>Remove existing lead flashing including cement morter, rake out joint, supply and install new lead flashing 350-800mm neatly pointed with either sand &amp; cement mortar or suitable lead mastic sealant. NHF SOR for 225 plus difference in material cost in 225mm and 800mm</t>
  </si>
  <si>
    <t>Carefully clear all moss, leaves, debris etc from existing gutters, lower to ground and dispose.</t>
  </si>
  <si>
    <t>Carefully remove existing damaged vent tile, supply and install new vent tile</t>
  </si>
  <si>
    <t>Minimun charge for minor repairs to street properties, includes all necessary labour, plant, materials and removal of waste from site.</t>
  </si>
  <si>
    <t>Other roofing associated works</t>
  </si>
  <si>
    <t xml:space="preserve">Carefully remove the existing handrail and stanchions fixed to the deck. Make good deck in preperation for receiving new coverings. </t>
  </si>
  <si>
    <t xml:space="preserve">Install new freestanding handrail system, with stanchion feet set on a sacrificial layer of cap sheet loose laid beneath. </t>
  </si>
  <si>
    <t>Fascias</t>
  </si>
  <si>
    <t>a. not exceeding 200mm wide</t>
  </si>
  <si>
    <t>b. not exceeding 300mm wide</t>
  </si>
  <si>
    <t>Replace barge boards in uPVC, not exceeding 300; including preparing sub-frame, trimming of rafter ends, all drips, trims, seals, mastic pointing, making good to undercloak, pointing up in sand-cement</t>
  </si>
  <si>
    <t xml:space="preserve">Prepare &amp; fix ventilator components to pre-installed PVC-U or timber soffits - Continuous 25mm strip - within soffit </t>
  </si>
  <si>
    <t xml:space="preserve">Prepare &amp; fix ventilator components to pre-installed PVC-U or timber soffits - Continuous 25mm strip - over fascia </t>
  </si>
  <si>
    <t xml:space="preserve">Prepare &amp; fix ventilator components to pre-installed PVC-U or timber soffits - Circular grilles - within soffit </t>
  </si>
  <si>
    <t>Prepare &amp; fix ventilator components to pre-installed PVC-U or timber soffits - Rectangular grilles - within soffit.</t>
  </si>
  <si>
    <t>Pitched Roof Insulation</t>
  </si>
  <si>
    <t>roof</t>
  </si>
  <si>
    <t>CONCRETE REPAIRS</t>
  </si>
  <si>
    <t>Prepare and clean all concrete surfaces by suitable mechanical means such as abrasive blast cleaning or equivalent to ensure cement laitance and surface contaminations are removed and all blowholes and honeycombed areas are exposed.</t>
  </si>
  <si>
    <t>Carry out visual inspection &amp; sounding/hammer survey of all concrete surfaces.</t>
  </si>
  <si>
    <t>Carry out cover meter survey of all concrete surfaces</t>
  </si>
  <si>
    <t>Carry out carbonation depth testing on concrete surface, including breaking out concrete, removing dust and testing with phenolphthalein solution. Allow 2 tests per property.</t>
  </si>
  <si>
    <r>
      <t xml:space="preserve">Break out defective concrete to expose reinforcement; clean to bright metal and apply one coat of </t>
    </r>
    <r>
      <rPr>
        <b/>
        <sz val="14"/>
        <rFont val="Arial"/>
        <family val="2"/>
      </rPr>
      <t>Sika Mono-top 610</t>
    </r>
    <r>
      <rPr>
        <sz val="14"/>
        <rFont val="Arial"/>
        <family val="2"/>
      </rPr>
      <t xml:space="preserve"> (or mortar of an equivalent specification) to a minimum of 1mm; after the first coat has set apply a second coat as a bonding bridge and, while still wet, apply </t>
    </r>
    <r>
      <rPr>
        <b/>
        <sz val="14"/>
        <rFont val="Arial"/>
        <family val="2"/>
      </rPr>
      <t>Sika Mono-top 615</t>
    </r>
    <r>
      <rPr>
        <sz val="14"/>
        <rFont val="Arial"/>
        <family val="2"/>
      </rPr>
      <t xml:space="preserve"> (or mortar of an equivalent specification) repair mortar using a 'placing' rather than a 'rendering' technique to ensure adequate compaction; float finish; all works to be in accordance with the manufacturers instructions.</t>
    </r>
  </si>
  <si>
    <t>A</t>
  </si>
  <si>
    <t>for surfaces to an average depth not exceeding 25mm</t>
  </si>
  <si>
    <t>Surfaces not exceeding 0.01m²</t>
  </si>
  <si>
    <t>Surfaces over 0.01m² but not exceeding 0.05m²</t>
  </si>
  <si>
    <t>Surfaces over 0.05m² but not exceeding 0.10m²</t>
  </si>
  <si>
    <t>Surfaces over 0.10m² but not exceeding 0.25m²</t>
  </si>
  <si>
    <t>Surfaces over 0.25m² but not exceeding 0.5m²</t>
  </si>
  <si>
    <t>B</t>
  </si>
  <si>
    <t>Ditto but surfaces to an average depth over 25mm but not exceeding 50mm</t>
  </si>
  <si>
    <t xml:space="preserve">  </t>
  </si>
  <si>
    <r>
      <t>Sika MonoTop 620 (or mortar of an equivalent specification)</t>
    </r>
    <r>
      <rPr>
        <b/>
        <sz val="14"/>
        <rFont val="Arial"/>
        <family val="2"/>
      </rPr>
      <t xml:space="preserve"> </t>
    </r>
    <r>
      <rPr>
        <b/>
        <u/>
        <sz val="14"/>
        <rFont val="Arial"/>
        <family val="2"/>
      </rPr>
      <t>levelling mortar</t>
    </r>
    <r>
      <rPr>
        <sz val="14"/>
        <rFont val="Arial"/>
        <family val="2"/>
      </rPr>
      <t>, trowel applied; 2 to 5mm thick at a consumption of not less than 4.0k/m²; the maximum thickness per coat is 5mm; finish by means of a damp sponge to give an even and uniform texture to the surface, all in accordance with manufacturers instructions</t>
    </r>
  </si>
  <si>
    <r>
      <t xml:space="preserve">To the overall prepared, repaired and unrepaired concrete surface, brush or roller apply </t>
    </r>
    <r>
      <rPr>
        <b/>
        <u/>
        <sz val="14"/>
        <rFont val="Arial"/>
        <family val="2"/>
      </rPr>
      <t>one coat of SikaGard 552W Aquaprimer</t>
    </r>
    <r>
      <rPr>
        <sz val="14"/>
        <rFont val="Arial"/>
        <family val="2"/>
      </rPr>
      <t xml:space="preserve"> (or mortar of an equivalent specification) at a consumption rate of not less than 0.2 ltr/m² ; after a minimum of 4 hours </t>
    </r>
    <r>
      <rPr>
        <b/>
        <u/>
        <sz val="14"/>
        <rFont val="Arial"/>
        <family val="2"/>
      </rPr>
      <t xml:space="preserve">and </t>
    </r>
    <r>
      <rPr>
        <sz val="14"/>
        <rFont val="Arial"/>
        <family val="2"/>
      </rPr>
      <t xml:space="preserve">when the primer is completely dry, brush, spray or roller apply </t>
    </r>
    <r>
      <rPr>
        <b/>
        <u/>
        <sz val="14"/>
        <rFont val="Arial"/>
        <family val="2"/>
      </rPr>
      <t xml:space="preserve">2 coats of SikaGard 550W Elastic </t>
    </r>
    <r>
      <rPr>
        <sz val="14"/>
        <rFont val="Arial"/>
        <family val="2"/>
      </rPr>
      <t>(or mortar of an equivalent specification) at a minimum material consumption of 0.38 litres/m² per coat to achieve a minimum total dry film thickness of 400 microns; minimum wet film thickness for a two coat application should be 375 microns per coat; all works to be in accordance with manufacturers instructions</t>
    </r>
  </si>
  <si>
    <t xml:space="preserve">                                  OR</t>
  </si>
  <si>
    <r>
      <t xml:space="preserve">Apply </t>
    </r>
    <r>
      <rPr>
        <b/>
        <u/>
        <sz val="14"/>
        <rFont val="Arial"/>
        <family val="2"/>
      </rPr>
      <t>3 coat SikaGard 550W Elastic</t>
    </r>
    <r>
      <rPr>
        <sz val="14"/>
        <rFont val="Arial"/>
        <family val="2"/>
      </rPr>
      <t xml:space="preserve">  (or mortar of an equivalent specification) at a minimum material consumption of 0.25 litres/m² per coat to achieve a total dry film thickness of 400 microns; minimum wet film thickness for a 3 coat application should be 250 microns per coat; all works to be in accordance with manufacturers instructions.</t>
    </r>
  </si>
  <si>
    <t>conc</t>
  </si>
  <si>
    <t>EXTERNAL REPIARS &amp; DECORATIONS</t>
  </si>
  <si>
    <t>Brickwork</t>
  </si>
  <si>
    <t>Rake out joints in brickwork and re-point in 6:1 sand-cement mortar.</t>
  </si>
  <si>
    <t>ext walls</t>
  </si>
  <si>
    <t xml:space="preserve">     2   a</t>
  </si>
  <si>
    <r>
      <t xml:space="preserve">Remove chimney pots/terminals, take down stack </t>
    </r>
    <r>
      <rPr>
        <u/>
        <sz val="14"/>
        <rFont val="Arial"/>
        <family val="2"/>
      </rPr>
      <t>not exceeding 1.5m²</t>
    </r>
    <r>
      <rPr>
        <sz val="14"/>
        <rFont val="Arial"/>
        <family val="2"/>
      </rPr>
      <t>, re-build in new facing bricks to match existing; point stack including parging flue or re-fixing flue liners; re-fix flashings and pots/terminals including flaunching.</t>
    </r>
  </si>
  <si>
    <r>
      <t xml:space="preserve">Remove chimney pots/terminals, take down stack </t>
    </r>
    <r>
      <rPr>
        <u/>
        <sz val="14"/>
        <rFont val="Arial"/>
        <family val="2"/>
      </rPr>
      <t>exceeding 1.5m²</t>
    </r>
    <r>
      <rPr>
        <sz val="14"/>
        <rFont val="Arial"/>
        <family val="2"/>
      </rPr>
      <t>, re-build in new facing bricks to match existing; point stack including parging flue or re-fixing flue liners; re-fix flashings and pots/terminals including flaunching.</t>
    </r>
  </si>
  <si>
    <t>Rake out &amp; re-point brickwork to chimney stack</t>
  </si>
  <si>
    <t>Replace chimney terminal and make good flaunching</t>
  </si>
  <si>
    <t>Earthenware 'mushroom' vent to existing chimney pot and make good flaunching</t>
  </si>
  <si>
    <t>Bonded bead insulation to cavity walls; including drilling of and making good to holes.</t>
  </si>
  <si>
    <t>205</t>
  </si>
  <si>
    <t>Pointing Works</t>
  </si>
  <si>
    <t>Extra brick work removed and rebuilt from brick arched roof gables (as per pictures sent)</t>
  </si>
  <si>
    <t>Extra pointing to cover front chimney stacks.</t>
  </si>
  <si>
    <t>Extra rendering and angle beads to cover work to the rear of arch gables to roof leadwork.</t>
  </si>
  <si>
    <t>212</t>
  </si>
  <si>
    <t>Extra brick work removed anf rebuilt from brick arched roof gables. (As per pictures sent)</t>
  </si>
  <si>
    <t>Extra pointing to cover front chimney stacks</t>
  </si>
  <si>
    <t>Extra rendering an angle beads to cover work to the rear of arch gables to roof leadwork</t>
  </si>
  <si>
    <t>External Walls.</t>
  </si>
  <si>
    <t>Renew soil pipe to top lift</t>
  </si>
  <si>
    <t>Renew soil pipe connections</t>
  </si>
  <si>
    <t>Renew vent soil pipe top</t>
  </si>
  <si>
    <t>Pointing to chimney stack above lead</t>
  </si>
  <si>
    <t>Render patch over exising gable</t>
  </si>
  <si>
    <t>Repoint existing stones to gable</t>
  </si>
  <si>
    <t>Brick up boiler flu</t>
  </si>
  <si>
    <t>Render patch above boiler flu</t>
  </si>
  <si>
    <t>Renew donwn pipe clip to vent pipe</t>
  </si>
  <si>
    <t>Fit soil pipe vent top</t>
  </si>
  <si>
    <t>REAR</t>
  </si>
  <si>
    <t>Brick stitch</t>
  </si>
  <si>
    <t>Pointing LM</t>
  </si>
  <si>
    <t>Render Boiler Flue</t>
  </si>
  <si>
    <t>Renew down pipe</t>
  </si>
  <si>
    <t>Renew down pipe connections</t>
  </si>
  <si>
    <t>FRONT</t>
  </si>
  <si>
    <t>Cladding</t>
  </si>
  <si>
    <t>Remove timber/board cladding, prepare sub-frame and install uPVC cladding including all drips, trims, seals, DPM, mastic pointing, fixings, accessories, edgings.</t>
  </si>
  <si>
    <t>Parapet overcladding works</t>
  </si>
  <si>
    <t>Surface Finishes</t>
  </si>
  <si>
    <t>Hack off render, prepare and apply stabiliser and new 20mm, 2 coat 3:1 sand-cement render to low level plinths front and rear.</t>
  </si>
  <si>
    <t>Make good to defective render, prepare surface and apply 2 coats of masonry paint.</t>
  </si>
  <si>
    <t xml:space="preserve">    10   a</t>
  </si>
  <si>
    <t>Make good to any brick or concrete surface and prepare &amp; apply 2 coats of masonry paint.</t>
  </si>
  <si>
    <t>ditto to previously painted cills/lintels/thresholds/brick plinths/concrete or window surrounds n.e. 300mm girth.</t>
  </si>
  <si>
    <t xml:space="preserve">    11   a</t>
  </si>
  <si>
    <t>Rub down or burn off any timber surface, fill, prime, 2 undercoats and 1 gloss coat to areas exceeding 300mm wide to rear garden door.</t>
  </si>
  <si>
    <t>ditto to isolated pramshed or garage door (both sides) and frame</t>
  </si>
  <si>
    <t>ditto to general surfaces not exceeding 300mm girth - soffits/fascias, barge boards skirtings and windows.</t>
  </si>
  <si>
    <t xml:space="preserve">    12   a</t>
  </si>
  <si>
    <t xml:space="preserve">Wire brush, zinc primer, 2 undercoats and 1 coat zinc phosphate paint ('Hammerite' or equivalent specification) to previously painted metal surfaces. </t>
  </si>
  <si>
    <t>ditto to general surfaces not exceeding 300mm girth, including gutters/downpipes/svp's/rails/ducting.</t>
  </si>
  <si>
    <t>Decorations.</t>
  </si>
  <si>
    <t>Clean and Prep down pipes to rear and front of the building including undercoat  gloss in black finish.</t>
  </si>
  <si>
    <t xml:space="preserve">Rear of building </t>
  </si>
  <si>
    <t xml:space="preserve">Front of building </t>
  </si>
  <si>
    <t xml:space="preserve">Please note downpipes to the rear of the building also tee off from the main pipe and extend into the kitchen and bathroom aeam which is making this a higher (LM) figure </t>
  </si>
  <si>
    <t>Parapet rendering works</t>
  </si>
  <si>
    <t>Low level render works.</t>
  </si>
  <si>
    <t>Miscellaneous</t>
  </si>
  <si>
    <t>Steam clean to thoroughly clean off grease, dirt etc to staircase landings and floor areas including treads and risers.</t>
  </si>
  <si>
    <t>Replace pramshed door &amp; frame including all ironmongery.</t>
  </si>
  <si>
    <t>Take down, store and afterwards re-fix sign.</t>
  </si>
  <si>
    <t>Remove and subsequently re-fix satellite dish.</t>
  </si>
  <si>
    <t>tv</t>
  </si>
  <si>
    <t>Remove and subsequently re-fix TV aerial.</t>
  </si>
  <si>
    <t>Arrange for BT to replace telephone cable and line, including all fixings, to one property.</t>
  </si>
  <si>
    <t>Isolate, unclip, re-fix electrical cabling to facilitate other works in isolated areas.</t>
  </si>
  <si>
    <t>Remove water based staining to brickwork</t>
  </si>
  <si>
    <t>ADDITIONAL ITEMS (not included in LHS document)</t>
  </si>
  <si>
    <t>Supply and fit smoke/heat detectors to communal areas</t>
  </si>
  <si>
    <t>Rake out &amp; repoint chimney stack</t>
  </si>
  <si>
    <t>Rake out &amp; repoint wall</t>
  </si>
  <si>
    <t>External woodwork paint not exceeding 300mm</t>
  </si>
  <si>
    <t>Render repairs to window frames and reveals</t>
  </si>
  <si>
    <t>Internal / Communal woodwork paint not exceeding 300mm</t>
  </si>
  <si>
    <t>Cut out defective bricks and stitch in new to match No</t>
  </si>
  <si>
    <t xml:space="preserve">Timbercare repairs to box sash timber windows including overhauling renew staff and parting beads, take out sashes and later rehang on appropriate sized new undyed plaited nylon sash cords, renew pocket pieces, wedge and cramp loose sash frames, oil pulleys, ease and adjust sashes, remove, refit or renew ironmongery, rake out and renew defective putty and mastic, touch up decorations externally and internally to match existing and remove waste and debris. 
</t>
  </si>
  <si>
    <t>Overhaul external door and frame with fanlight complete, remove all ironmongery, piece out door, frame, and architraves where iron- mongery removed make good any damage, defects to timber, resecure glazing beads, and architraves if loose, rehang door on one and a half pair of butt hinges, ease and adjust, reglaze fanlight as necessary to BS 6262, touch up decorations to match existing and remove waste and debris.</t>
  </si>
  <si>
    <t>door</t>
  </si>
  <si>
    <t xml:space="preserve">External wall: Make safe to existing and supply and lay new facing bricks in one brick wall bedded and pointed in cement lime mortar (1:1:6) as the work proceeds. 
</t>
  </si>
  <si>
    <t>sm</t>
  </si>
  <si>
    <t xml:space="preserve">Damp works: Investigate and rectify cause of damp to RHS of building at low level including any remedial measures such as warerproof render etc. </t>
  </si>
  <si>
    <t>Ps</t>
  </si>
  <si>
    <t>Stucco detailing to portico and window surrounds: Apply 12mm cement and sand render (1:3) with waterproofing agent to external walls including ‘Decorative’ finish, dub out as necessary with cement and sand and all labours and remove waste and debris</t>
  </si>
  <si>
    <t>Dormer: Remove existing and replace, including all associated works</t>
  </si>
  <si>
    <t>Cut out defective brick and stitch in to match existing</t>
  </si>
  <si>
    <t>Supply and fit guard rail in steel to rear garden to prevent falls between levels . Fixed to ground.</t>
  </si>
  <si>
    <t>Supply anf fit handrail in steel to rear steps to prevent falls on stairs hazard (HHSRS). Fixed to wall</t>
  </si>
  <si>
    <t>Rebuild steps to front in sandstone to match existing profile. Allow for covering in asphalt</t>
  </si>
  <si>
    <t>Paving slabs: Lift any size existing precast concrete paving flag, fill and compact hardcore to soft spots and rebed existing flag on 25mm bed of cement mortar (1:4) and point up joints.</t>
  </si>
  <si>
    <t>Paving slabs: Lift remnants of existing 50mm standard size precast concrete paving flag, remove waste and debris, fill and compact hardcore to soft spots and lay new flag on 25mm bed of cement mortar (1:4), point up joints including any additional cutting and fitting to suit.</t>
  </si>
  <si>
    <t>Scaffolding: Allow for bridge beam over rear extension</t>
  </si>
  <si>
    <t>scaff</t>
  </si>
  <si>
    <t>Design drawing for scaffolding.</t>
  </si>
  <si>
    <t>Asbestos: Allowance for a refurbishment and demolition survey</t>
  </si>
  <si>
    <t>survey</t>
  </si>
  <si>
    <t xml:space="preserve">Supply and install helibar fixings </t>
  </si>
  <si>
    <t>Install new lead roof covering</t>
  </si>
  <si>
    <t>Install lead flashing to dormer window</t>
  </si>
  <si>
    <t>Install lead flashing to roof parapet</t>
  </si>
  <si>
    <t>Lm</t>
  </si>
  <si>
    <t>Handball scaffolding tube, fixings etc through terraced property or over back garden path way to rear of property.</t>
  </si>
  <si>
    <t>Provisional Sum for FRA works to communal area. Includes for (flooring, electrics, fire doors, smoke detectors, fire stopping and decs) to measured on a property by property basis.</t>
  </si>
  <si>
    <t>Additional extra over cost to allow for arched window heads.</t>
  </si>
  <si>
    <t>Extra over allowance to double board and poly bottom lift of scaffolding.</t>
  </si>
  <si>
    <t>Remove rubbish away from site as no skip could be sited, man and van cost.</t>
  </si>
  <si>
    <t>Supply and install french doors including fan lights</t>
  </si>
  <si>
    <t>Ladder access hatches</t>
  </si>
  <si>
    <t>ADDITIONAL ITEMS</t>
  </si>
  <si>
    <t>Additional internal handrails required to scaffold</t>
  </si>
  <si>
    <t>Pointing</t>
  </si>
  <si>
    <t>Allowance for extra over cost for fire retardent debris netting.</t>
  </si>
  <si>
    <t>Adapt scaffolding to allow asbestos survey to be undertaken to roof.</t>
  </si>
  <si>
    <t>423005 - Render Repairs:Renew rendered door or window frame reveal complete including hack off external finish, remake arris and rerender including any dubbing out and waterproofing agent and make good applied finishes and and remove waste and debris.</t>
  </si>
  <si>
    <t>ext dec</t>
  </si>
  <si>
    <t>315031 - Cill:Cut out and splice in new section over 300mm long any size or profile of preservative hardwood cill to match existing frame, plugged to brickwork, and pointed with sealant, make good plasterwork and decorate to match existing and remove waste and debris.</t>
  </si>
  <si>
    <t>window</t>
  </si>
  <si>
    <t>315015 - Window:Renew softwood parting bead to box sash window complete and decorate to match existing and remove waste and debris.</t>
  </si>
  <si>
    <t>Renew putty</t>
  </si>
  <si>
    <t>515013 - Pane:Reglaze single pane in 6mm clear or obscure glass, upto 1.00sm, hack out and glaze with putty, sprigs, clips or beads at any level, touch up decoration to match existing, and remove waste and debris.</t>
  </si>
  <si>
    <t>Mastic to windows and doors.</t>
  </si>
  <si>
    <t>Draft Excluder to windows and doors.</t>
  </si>
  <si>
    <t>Cement Fillet around top of chimney stack.</t>
  </si>
  <si>
    <t xml:space="preserve">Building Control </t>
  </si>
  <si>
    <t>Movement of material and rubbish to required areas</t>
  </si>
  <si>
    <t>Provisional Sum for asbestos removal</t>
  </si>
  <si>
    <t>asbestos</t>
  </si>
  <si>
    <t>Provisional Sum for structrucal engineer report</t>
  </si>
  <si>
    <t>Provisional Sum to replace decorative brick features to front elevation</t>
  </si>
  <si>
    <t>Provisional Sum to replace 2nr timber sash windows.</t>
  </si>
  <si>
    <t>Provisional temporary roof tarpaulins when removing roof tiles.</t>
  </si>
  <si>
    <t>item</t>
  </si>
  <si>
    <t>Extra cost for slate and half material</t>
  </si>
  <si>
    <t>Extra cost for double slate material</t>
  </si>
  <si>
    <t>315105 - TIMBER:EPOXY REPAIR NE 10MM:OVER 300MM</t>
  </si>
  <si>
    <t>315107 - TIMBER:EPOXY REPAIR NE 10MM:NE 300MM</t>
  </si>
  <si>
    <t>315109 - TIMBER:EPOXY REPAIR NE 25MM:NE 300MM</t>
  </si>
  <si>
    <t>315111 - TIMBER:EPOXY REPAIR NE 50MM:NE 300MM</t>
  </si>
  <si>
    <t>315113 - TIMBER:EPOXY REPAIR NE 75MM:NE 300MM</t>
  </si>
  <si>
    <t>303009 - SOFFIT/FASCIA:RENEW IN PLYWOOD NE 450MM</t>
  </si>
  <si>
    <t>M</t>
  </si>
  <si>
    <t>315019 - WINDOW:RENEW SET OF SASH CORDS</t>
  </si>
  <si>
    <t>315051 - WINDOW:OVERHAUL SASH</t>
  </si>
  <si>
    <t>Provisional allowance to undertake flunching works chimney.</t>
  </si>
  <si>
    <t>Renew windows as per submitted quotation.</t>
  </si>
  <si>
    <t>Plumbing</t>
  </si>
  <si>
    <t>Written Instructions Leasehold</t>
  </si>
  <si>
    <t>Included to Replace Communal FED to 74, 76, 78, 84, 88, 92, 94 and 96.</t>
  </si>
  <si>
    <t>Lead Paint Surveys 74, 76, 78, 84, 88, 92, 94 and 96.</t>
  </si>
  <si>
    <t>Additional Instruction to undertake high pressure jetting works to 88 Bedford Road.</t>
  </si>
  <si>
    <t>INTERNAL COMMUNAL WORKS</t>
  </si>
  <si>
    <t>435119 - SEALER:APPLY ONE COAT TO WALLS AND CEILINGS</t>
  </si>
  <si>
    <t>M2</t>
  </si>
  <si>
    <t>comm decs</t>
  </si>
  <si>
    <t>411121 WALL HACK REPLASTER DUB OUT IN PATCH</t>
  </si>
  <si>
    <t>4803AB - WALLS:ANTI-GRAFFITI FLAME RETARDENT COATINGS</t>
  </si>
  <si>
    <t>FIRE UPGRADE COATING:PLASTERED SOFFIT – 3 COAT</t>
  </si>
  <si>
    <t>FIRE UPGRADE COATING: PAINTED PLASTER WALLS – 3 CT</t>
  </si>
  <si>
    <t>436203 - SKIRTINGS &amp; DOOR FRAME</t>
  </si>
  <si>
    <t>lm</t>
  </si>
  <si>
    <t>436207 - DOOR:PREPARE PRIME PAINT 2 GLOSS METAL GLAZED</t>
  </si>
  <si>
    <t>436203 - HANDRAIL AND SPINDLES, BALUSTRADES</t>
  </si>
  <si>
    <t>432507 - SHEET FLOORING:LAY NEW VINYL AND SUB-BASE</t>
  </si>
  <si>
    <t>432903 - NOSING:SUPPLY AND FIX NOSING TO STEP</t>
  </si>
  <si>
    <t>881001 - EMERGENCY LIGHTING:RENEW SELF CONTAINED FITTING</t>
  </si>
  <si>
    <t>FRA</t>
  </si>
  <si>
    <t>881003 - EMERGENCY LIGHTING:RENEW EXIT SIGN</t>
  </si>
  <si>
    <t>872015 - SMOKE DETECTORS:INSTALL OPTICAL IONISATION SYSTEM</t>
  </si>
  <si>
    <t>MAN - Radio interlink call point with smoke detector</t>
  </si>
  <si>
    <t>Small access tower allowance</t>
  </si>
  <si>
    <t>415013 - PLASTER REPAIR:REPAIR CRACK TO WALL OR CEILING</t>
  </si>
  <si>
    <t>Decorate windows / loft hatch</t>
  </si>
  <si>
    <t>no</t>
  </si>
  <si>
    <t>Provisional Sum to undertake any unforeseen eletrical repairs</t>
  </si>
  <si>
    <t>Remove carpet and dispose from site</t>
  </si>
  <si>
    <t>Additional brickwork repairs (PROV)</t>
  </si>
  <si>
    <t>Contingency</t>
  </si>
  <si>
    <t>cont</t>
  </si>
  <si>
    <t>TOTAL WORKS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</si>
</sst>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quot;£&quot;#,##0.00"/>
    <numFmt numFmtId="165" formatCode="#,##0_ ;\-#,##0\ "/>
    <numFmt numFmtId="166" formatCode="\£#,##0.00_-"/>
  </numFmts>
  <fonts count="31" x14ac:knownFonts="1">
    <font>
      <sz val="10"/>
      <color indexed="8"/>
      <name val="Arial"/>
      <family val="2"/>
    </font>
    <font>
      <sz val="11"/>
      <color theme="1"/>
      <name val="Calibri"/>
      <family val="2"/>
      <scheme val="minor"/>
    </font>
    <font>
      <sz val="10"/>
      <name val="Arial"/>
      <family val="2"/>
    </font>
    <font>
      <b/>
      <sz val="14"/>
      <color theme="1"/>
      <name val="Arial"/>
      <family val="2"/>
    </font>
    <font>
      <sz val="10"/>
      <color theme="1"/>
      <name val="Arial"/>
      <family val="2"/>
    </font>
    <font>
      <sz val="14"/>
      <color theme="1"/>
      <name val="Arial"/>
      <family val="2"/>
    </font>
    <font>
      <sz val="10"/>
      <color indexed="8"/>
      <name val="Arial"/>
      <family val="2"/>
    </font>
    <font>
      <b/>
      <sz val="14"/>
      <name val="Arial"/>
      <family val="2"/>
    </font>
    <font>
      <sz val="14"/>
      <name val="Arial"/>
      <family val="2"/>
    </font>
    <font>
      <sz val="14"/>
      <color indexed="8"/>
      <name val="Arial"/>
      <family val="2"/>
    </font>
    <font>
      <sz val="14"/>
      <color indexed="10"/>
      <name val="Arial"/>
      <family val="2"/>
    </font>
    <font>
      <b/>
      <u/>
      <sz val="14"/>
      <name val="Arial"/>
      <family val="2"/>
    </font>
    <font>
      <b/>
      <u/>
      <sz val="14"/>
      <color theme="1"/>
      <name val="Arial"/>
      <family val="2"/>
    </font>
    <font>
      <b/>
      <sz val="14"/>
      <color indexed="12"/>
      <name val="Arial"/>
      <family val="2"/>
    </font>
    <font>
      <b/>
      <sz val="14"/>
      <color indexed="17"/>
      <name val="Arial"/>
      <family val="2"/>
    </font>
    <font>
      <b/>
      <sz val="14"/>
      <color indexed="9"/>
      <name val="Arial"/>
      <family val="2"/>
    </font>
    <font>
      <i/>
      <u/>
      <sz val="14"/>
      <name val="Arial"/>
      <family val="2"/>
    </font>
    <font>
      <u/>
      <sz val="14"/>
      <name val="Arial"/>
      <family val="2"/>
    </font>
    <font>
      <i/>
      <sz val="14"/>
      <color indexed="17"/>
      <name val="Arial"/>
      <family val="2"/>
    </font>
    <font>
      <sz val="14"/>
      <color indexed="17"/>
      <name val="Arial"/>
      <family val="2"/>
    </font>
    <font>
      <i/>
      <sz val="14"/>
      <color indexed="30"/>
      <name val="Arial"/>
      <family val="2"/>
    </font>
    <font>
      <b/>
      <sz val="10"/>
      <name val="Arial"/>
      <family val="2"/>
    </font>
    <font>
      <b/>
      <sz val="14"/>
      <color indexed="10"/>
      <name val="Arial"/>
      <family val="2"/>
    </font>
    <font>
      <vertAlign val="superscript"/>
      <sz val="14"/>
      <name val="Arial"/>
      <family val="2"/>
    </font>
    <font>
      <sz val="14"/>
      <color rgb="FF000000"/>
      <name val="Arial"/>
      <family val="2"/>
    </font>
    <font>
      <sz val="14"/>
      <color indexed="18"/>
      <name val="Arial"/>
      <family val="2"/>
    </font>
    <font>
      <b/>
      <i/>
      <sz val="14"/>
      <color indexed="10"/>
      <name val="Arial"/>
      <family val="2"/>
    </font>
    <font>
      <b/>
      <sz val="14"/>
      <color rgb="FFFF0000"/>
      <name val="Arial"/>
      <family val="2"/>
    </font>
    <font>
      <b/>
      <u/>
      <sz val="14"/>
      <color indexed="8"/>
      <name val="Arial"/>
      <family val="2"/>
    </font>
    <font>
      <sz val="14"/>
      <name val="Calibri"/>
      <family val="2"/>
      <scheme val="minor"/>
    </font>
    <font>
      <b/>
      <sz val="14"/>
      <color indexed="8"/>
      <name val="Arial"/>
      <family val="2"/>
    </font>
  </fonts>
  <fills count="9">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92D05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medium">
        <color indexed="64"/>
      </right>
      <top/>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2">
    <xf numFmtId="0" fontId="0" fillId="0" borderId="0"/>
    <xf numFmtId="44" fontId="6" fillId="0" borderId="0" applyFont="0" applyFill="0" applyBorder="0" applyAlignment="0" applyProtection="0"/>
    <xf numFmtId="9" fontId="6" fillId="0" borderId="0" applyFont="0" applyFill="0" applyBorder="0" applyAlignment="0" applyProtection="0"/>
    <xf numFmtId="0" fontId="2" fillId="0" borderId="0"/>
    <xf numFmtId="0" fontId="4"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4"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4" fontId="4"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44" fontId="1" fillId="0" borderId="0" applyFont="0" applyFill="0" applyBorder="0" applyAlignment="0" applyProtection="0"/>
  </cellStyleXfs>
  <cellXfs count="565">
    <xf numFmtId="0" fontId="0" fillId="0" borderId="0" xfId="0"/>
    <xf numFmtId="0" fontId="3" fillId="0" borderId="0" xfId="3" applyFont="1" applyAlignment="1">
      <alignment horizontal="center" vertical="center"/>
    </xf>
    <xf numFmtId="0" fontId="5" fillId="0" borderId="0" xfId="4" applyFont="1" applyAlignment="1">
      <alignment horizontal="center" vertical="center"/>
    </xf>
    <xf numFmtId="44" fontId="5" fillId="0" borderId="0" xfId="4" applyNumberFormat="1" applyFont="1" applyAlignment="1">
      <alignment horizontal="center" vertical="center"/>
    </xf>
    <xf numFmtId="9" fontId="5" fillId="0" borderId="0" xfId="2" applyFont="1" applyAlignment="1">
      <alignment horizontal="center" vertical="center"/>
    </xf>
    <xf numFmtId="0" fontId="5" fillId="0" borderId="0" xfId="4" applyFont="1" applyAlignment="1">
      <alignment horizontal="left" vertical="center"/>
    </xf>
    <xf numFmtId="44" fontId="3" fillId="0" borderId="0" xfId="3" applyNumberFormat="1" applyFont="1" applyAlignment="1">
      <alignment horizontal="center" vertical="center"/>
    </xf>
    <xf numFmtId="9" fontId="3" fillId="0" borderId="0" xfId="2" applyFont="1" applyAlignment="1">
      <alignment horizontal="center" vertical="center"/>
    </xf>
    <xf numFmtId="0" fontId="7" fillId="3" borderId="10" xfId="5" applyFont="1" applyFill="1" applyBorder="1" applyAlignment="1">
      <alignment horizontal="center" vertical="center" wrapText="1"/>
    </xf>
    <xf numFmtId="0" fontId="7" fillId="3" borderId="10" xfId="5" applyFont="1" applyFill="1" applyBorder="1" applyAlignment="1">
      <alignment horizontal="center" vertical="center"/>
    </xf>
    <xf numFmtId="0" fontId="7" fillId="3" borderId="3" xfId="5" applyFont="1" applyFill="1" applyBorder="1" applyAlignment="1">
      <alignment horizontal="center" vertical="center"/>
    </xf>
    <xf numFmtId="0" fontId="7" fillId="3" borderId="11" xfId="5" applyFont="1" applyFill="1" applyBorder="1" applyAlignment="1">
      <alignment horizontal="center" vertical="center"/>
    </xf>
    <xf numFmtId="164" fontId="7" fillId="3" borderId="11" xfId="5" applyNumberFormat="1" applyFont="1" applyFill="1" applyBorder="1" applyAlignment="1">
      <alignment horizontal="center" vertical="center"/>
    </xf>
    <xf numFmtId="0" fontId="3" fillId="2" borderId="10" xfId="0" applyFont="1" applyFill="1" applyBorder="1" applyAlignment="1">
      <alignment horizontal="center" vertical="center"/>
    </xf>
    <xf numFmtId="44" fontId="3" fillId="2" borderId="10" xfId="0" applyNumberFormat="1" applyFont="1" applyFill="1" applyBorder="1" applyAlignment="1">
      <alignment horizontal="center" vertical="center"/>
    </xf>
    <xf numFmtId="9" fontId="3" fillId="2" borderId="10" xfId="2" applyFont="1" applyFill="1" applyBorder="1" applyAlignment="1">
      <alignment horizontal="center" vertical="center"/>
    </xf>
    <xf numFmtId="49" fontId="8" fillId="4" borderId="11" xfId="5" applyNumberFormat="1" applyFont="1" applyFill="1" applyBorder="1" applyAlignment="1">
      <alignment horizontal="center" vertical="center"/>
    </xf>
    <xf numFmtId="0" fontId="8" fillId="4" borderId="11" xfId="5" applyFont="1" applyFill="1" applyBorder="1" applyAlignment="1">
      <alignment horizontal="left" vertical="center" wrapText="1"/>
    </xf>
    <xf numFmtId="3" fontId="8" fillId="4" borderId="1" xfId="5" applyNumberFormat="1" applyFont="1" applyFill="1" applyBorder="1" applyAlignment="1">
      <alignment horizontal="center" vertical="center"/>
    </xf>
    <xf numFmtId="0" fontId="8" fillId="4" borderId="11" xfId="5" applyFont="1" applyFill="1" applyBorder="1" applyAlignment="1">
      <alignment horizontal="center" vertical="center"/>
    </xf>
    <xf numFmtId="0" fontId="5" fillId="0" borderId="11" xfId="4" applyFont="1" applyBorder="1" applyAlignment="1">
      <alignment horizontal="center" vertical="center"/>
    </xf>
    <xf numFmtId="0" fontId="5" fillId="0" borderId="3" xfId="4" applyFont="1" applyBorder="1" applyAlignment="1">
      <alignment horizontal="center" vertical="center"/>
    </xf>
    <xf numFmtId="9" fontId="5" fillId="0" borderId="11" xfId="2" applyFont="1" applyBorder="1" applyAlignment="1">
      <alignment horizontal="center" vertical="center"/>
    </xf>
    <xf numFmtId="0" fontId="9" fillId="0" borderId="0" xfId="0" applyFont="1" applyAlignment="1">
      <alignment horizontal="left" vertical="center"/>
    </xf>
    <xf numFmtId="49" fontId="8" fillId="4" borderId="12" xfId="5" applyNumberFormat="1" applyFont="1" applyFill="1" applyBorder="1" applyAlignment="1">
      <alignment horizontal="center" vertical="center"/>
    </xf>
    <xf numFmtId="0" fontId="8" fillId="4" borderId="12" xfId="5" applyFont="1" applyFill="1" applyBorder="1" applyAlignment="1">
      <alignment horizontal="left" vertical="center" wrapText="1"/>
    </xf>
    <xf numFmtId="3" fontId="8" fillId="4" borderId="13" xfId="5" applyNumberFormat="1" applyFont="1" applyFill="1" applyBorder="1" applyAlignment="1">
      <alignment horizontal="center" vertical="center"/>
    </xf>
    <xf numFmtId="0" fontId="8" fillId="4" borderId="12" xfId="5" applyFont="1" applyFill="1" applyBorder="1" applyAlignment="1">
      <alignment horizontal="center" vertical="center"/>
    </xf>
    <xf numFmtId="0" fontId="5" fillId="0" borderId="12" xfId="4" applyFont="1" applyBorder="1" applyAlignment="1">
      <alignment horizontal="center" vertical="center"/>
    </xf>
    <xf numFmtId="0" fontId="5" fillId="0" borderId="14" xfId="4" applyFont="1" applyBorder="1" applyAlignment="1">
      <alignment horizontal="center" vertical="center"/>
    </xf>
    <xf numFmtId="9" fontId="5" fillId="0" borderId="12" xfId="2" applyFont="1" applyBorder="1" applyAlignment="1">
      <alignment horizontal="center" vertical="center"/>
    </xf>
    <xf numFmtId="0" fontId="8" fillId="4" borderId="12" xfId="5" applyFont="1" applyFill="1" applyBorder="1" applyAlignment="1">
      <alignment horizontal="left" vertical="center"/>
    </xf>
    <xf numFmtId="3" fontId="8" fillId="3" borderId="12" xfId="6" applyNumberFormat="1" applyFont="1" applyFill="1" applyBorder="1" applyAlignment="1">
      <alignment horizontal="center" vertical="center"/>
    </xf>
    <xf numFmtId="0" fontId="8" fillId="3" borderId="0" xfId="4" applyFont="1" applyFill="1" applyAlignment="1">
      <alignment horizontal="center" vertical="center"/>
    </xf>
    <xf numFmtId="44" fontId="8" fillId="3" borderId="12" xfId="4" applyNumberFormat="1" applyFont="1" applyFill="1" applyBorder="1" applyAlignment="1">
      <alignment horizontal="center" vertical="center"/>
    </xf>
    <xf numFmtId="3" fontId="5" fillId="0" borderId="12" xfId="4" applyNumberFormat="1" applyFont="1" applyBorder="1" applyAlignment="1">
      <alignment horizontal="center" vertical="center"/>
    </xf>
    <xf numFmtId="3" fontId="8" fillId="3" borderId="12" xfId="4" applyNumberFormat="1" applyFont="1" applyFill="1" applyBorder="1" applyAlignment="1">
      <alignment horizontal="center" vertical="center"/>
    </xf>
    <xf numFmtId="0" fontId="8" fillId="4" borderId="12" xfId="5" applyFont="1" applyFill="1" applyBorder="1" applyAlignment="1">
      <alignment vertical="center" wrapText="1"/>
    </xf>
    <xf numFmtId="0" fontId="8" fillId="4" borderId="12" xfId="5" applyFont="1" applyFill="1" applyBorder="1" applyAlignment="1">
      <alignment vertical="center"/>
    </xf>
    <xf numFmtId="0" fontId="8" fillId="5" borderId="12" xfId="5" applyFont="1" applyFill="1" applyBorder="1" applyAlignment="1">
      <alignment horizontal="center" vertical="center"/>
    </xf>
    <xf numFmtId="0" fontId="8" fillId="5" borderId="12" xfId="5" applyFont="1" applyFill="1" applyBorder="1" applyAlignment="1">
      <alignment vertical="center" wrapText="1"/>
    </xf>
    <xf numFmtId="3" fontId="8" fillId="5" borderId="12" xfId="6" applyNumberFormat="1" applyFont="1" applyFill="1" applyBorder="1" applyAlignment="1">
      <alignment horizontal="center" vertical="center"/>
    </xf>
    <xf numFmtId="0" fontId="8" fillId="5" borderId="0" xfId="4" applyFont="1" applyFill="1" applyAlignment="1">
      <alignment horizontal="center" vertical="center"/>
    </xf>
    <xf numFmtId="44" fontId="8" fillId="5" borderId="12" xfId="4" applyNumberFormat="1" applyFont="1" applyFill="1" applyBorder="1" applyAlignment="1">
      <alignment horizontal="center" vertical="center"/>
    </xf>
    <xf numFmtId="3" fontId="5" fillId="5" borderId="12" xfId="4" applyNumberFormat="1" applyFont="1" applyFill="1" applyBorder="1" applyAlignment="1">
      <alignment horizontal="center" vertical="center"/>
    </xf>
    <xf numFmtId="9" fontId="5" fillId="5" borderId="12" xfId="2" applyFont="1" applyFill="1" applyBorder="1" applyAlignment="1">
      <alignment horizontal="center" vertical="center"/>
    </xf>
    <xf numFmtId="18" fontId="8" fillId="4" borderId="12" xfId="5" applyNumberFormat="1" applyFont="1" applyFill="1" applyBorder="1" applyAlignment="1">
      <alignment horizontal="center" vertical="center"/>
    </xf>
    <xf numFmtId="1" fontId="8" fillId="4" borderId="12" xfId="5" applyNumberFormat="1" applyFont="1" applyFill="1" applyBorder="1" applyAlignment="1">
      <alignment horizontal="center" vertical="center"/>
    </xf>
    <xf numFmtId="0" fontId="8" fillId="0" borderId="12" xfId="5" applyFont="1" applyBorder="1" applyAlignment="1">
      <alignment vertical="center" wrapText="1"/>
    </xf>
    <xf numFmtId="0" fontId="8" fillId="0" borderId="12" xfId="5" applyFont="1" applyBorder="1" applyAlignment="1">
      <alignment horizontal="center" vertical="center"/>
    </xf>
    <xf numFmtId="3" fontId="8" fillId="4" borderId="12" xfId="6" applyNumberFormat="1" applyFont="1" applyFill="1" applyBorder="1" applyAlignment="1">
      <alignment horizontal="center" vertical="center"/>
    </xf>
    <xf numFmtId="3" fontId="8" fillId="4" borderId="12" xfId="4" applyNumberFormat="1" applyFont="1" applyFill="1" applyBorder="1" applyAlignment="1">
      <alignment horizontal="center" vertical="center"/>
    </xf>
    <xf numFmtId="0" fontId="5" fillId="3" borderId="0" xfId="4" applyFont="1" applyFill="1" applyAlignment="1">
      <alignment horizontal="center" vertical="center"/>
    </xf>
    <xf numFmtId="0" fontId="7" fillId="4" borderId="12" xfId="5" applyFont="1" applyFill="1" applyBorder="1" applyAlignment="1">
      <alignment vertical="center"/>
    </xf>
    <xf numFmtId="0" fontId="10" fillId="3" borderId="0" xfId="4" applyFont="1" applyFill="1" applyAlignment="1">
      <alignment horizontal="center" vertical="center"/>
    </xf>
    <xf numFmtId="0" fontId="8" fillId="4" borderId="15" xfId="5" applyFont="1" applyFill="1" applyBorder="1" applyAlignment="1">
      <alignment horizontal="center" vertical="center"/>
    </xf>
    <xf numFmtId="0" fontId="8" fillId="4" borderId="15" xfId="5" applyFont="1" applyFill="1" applyBorder="1" applyAlignment="1">
      <alignment vertical="center"/>
    </xf>
    <xf numFmtId="0" fontId="8" fillId="4" borderId="4" xfId="5" applyFont="1" applyFill="1" applyBorder="1" applyAlignment="1">
      <alignment horizontal="center" vertical="center"/>
    </xf>
    <xf numFmtId="0" fontId="5" fillId="0" borderId="15" xfId="4" applyFont="1" applyBorder="1" applyAlignment="1">
      <alignment horizontal="center" vertical="center"/>
    </xf>
    <xf numFmtId="0" fontId="5" fillId="0" borderId="6" xfId="4" applyFont="1" applyBorder="1" applyAlignment="1">
      <alignment horizontal="center" vertical="center"/>
    </xf>
    <xf numFmtId="9" fontId="5" fillId="0" borderId="15" xfId="2" applyFont="1" applyBorder="1" applyAlignment="1">
      <alignment horizontal="center" vertical="center"/>
    </xf>
    <xf numFmtId="0" fontId="8" fillId="4" borderId="13" xfId="5" applyFont="1" applyFill="1" applyBorder="1" applyAlignment="1">
      <alignment horizontal="center" vertical="center"/>
    </xf>
    <xf numFmtId="0" fontId="8" fillId="4" borderId="0" xfId="5" applyFont="1" applyFill="1" applyAlignment="1">
      <alignment horizontal="center" vertical="center"/>
    </xf>
    <xf numFmtId="0" fontId="3" fillId="0" borderId="7" xfId="4" applyFont="1" applyBorder="1" applyAlignment="1">
      <alignment horizontal="center" vertical="center"/>
    </xf>
    <xf numFmtId="44" fontId="3" fillId="0" borderId="9" xfId="4" applyNumberFormat="1" applyFont="1" applyBorder="1" applyAlignment="1">
      <alignment horizontal="center" vertical="center"/>
    </xf>
    <xf numFmtId="44" fontId="3" fillId="0" borderId="10" xfId="4" applyNumberFormat="1" applyFont="1" applyBorder="1" applyAlignment="1">
      <alignment horizontal="center" vertical="center"/>
    </xf>
    <xf numFmtId="0" fontId="7" fillId="3" borderId="10" xfId="7" applyFont="1" applyFill="1" applyBorder="1" applyAlignment="1">
      <alignment horizontal="center" vertical="center" wrapText="1"/>
    </xf>
    <xf numFmtId="0" fontId="7" fillId="3" borderId="8" xfId="7" applyFont="1" applyFill="1" applyBorder="1" applyAlignment="1">
      <alignment horizontal="center" vertical="center"/>
    </xf>
    <xf numFmtId="0" fontId="7" fillId="3" borderId="10" xfId="7" applyFont="1" applyFill="1" applyBorder="1" applyAlignment="1">
      <alignment horizontal="center" vertical="center"/>
    </xf>
    <xf numFmtId="0" fontId="7" fillId="3" borderId="9" xfId="7" applyFont="1" applyFill="1" applyBorder="1" applyAlignment="1">
      <alignment horizontal="center" vertical="center"/>
    </xf>
    <xf numFmtId="0" fontId="3" fillId="2" borderId="7" xfId="0" applyFont="1" applyFill="1" applyBorder="1" applyAlignment="1">
      <alignment horizontal="center" vertical="center"/>
    </xf>
    <xf numFmtId="9" fontId="3" fillId="2" borderId="8" xfId="2" applyFont="1" applyFill="1" applyBorder="1" applyAlignment="1">
      <alignment horizontal="center" vertical="center"/>
    </xf>
    <xf numFmtId="49" fontId="7" fillId="3" borderId="1" xfId="7" applyNumberFormat="1" applyFont="1" applyFill="1" applyBorder="1" applyAlignment="1">
      <alignment horizontal="center" vertical="center"/>
    </xf>
    <xf numFmtId="43" fontId="8" fillId="3" borderId="11" xfId="7" applyNumberFormat="1" applyFont="1" applyFill="1" applyBorder="1" applyAlignment="1">
      <alignment horizontal="center" vertical="center"/>
    </xf>
    <xf numFmtId="3" fontId="8" fillId="3" borderId="1" xfId="4" applyNumberFormat="1" applyFont="1" applyFill="1" applyBorder="1" applyAlignment="1">
      <alignment horizontal="center" vertical="center"/>
    </xf>
    <xf numFmtId="0" fontId="8" fillId="3" borderId="11" xfId="7" applyFont="1" applyFill="1" applyBorder="1" applyAlignment="1">
      <alignment horizontal="center" vertical="center"/>
    </xf>
    <xf numFmtId="0" fontId="5" fillId="3" borderId="11" xfId="4" applyFont="1" applyFill="1" applyBorder="1" applyAlignment="1">
      <alignment horizontal="center" vertical="center"/>
    </xf>
    <xf numFmtId="0" fontId="5" fillId="3" borderId="3" xfId="4" applyFont="1" applyFill="1" applyBorder="1" applyAlignment="1">
      <alignment horizontal="center" vertical="center"/>
    </xf>
    <xf numFmtId="44" fontId="5" fillId="0" borderId="12" xfId="4" applyNumberFormat="1" applyFont="1" applyBorder="1" applyAlignment="1">
      <alignment horizontal="center" vertical="center"/>
    </xf>
    <xf numFmtId="49" fontId="7" fillId="3" borderId="13" xfId="7" applyNumberFormat="1" applyFont="1" applyFill="1" applyBorder="1" applyAlignment="1">
      <alignment horizontal="center" vertical="center"/>
    </xf>
    <xf numFmtId="0" fontId="7" fillId="3" borderId="11" xfId="7" applyFont="1" applyFill="1" applyBorder="1" applyAlignment="1">
      <alignment horizontal="center" vertical="center"/>
    </xf>
    <xf numFmtId="3" fontId="8" fillId="3" borderId="13" xfId="4" applyNumberFormat="1" applyFont="1" applyFill="1" applyBorder="1" applyAlignment="1">
      <alignment horizontal="center" vertical="center"/>
    </xf>
    <xf numFmtId="0" fontId="8" fillId="3" borderId="12" xfId="7" applyFont="1" applyFill="1" applyBorder="1" applyAlignment="1">
      <alignment horizontal="center" vertical="center"/>
    </xf>
    <xf numFmtId="0" fontId="5" fillId="3" borderId="12" xfId="4" applyFont="1" applyFill="1" applyBorder="1" applyAlignment="1">
      <alignment horizontal="center" vertical="center"/>
    </xf>
    <xf numFmtId="0" fontId="5" fillId="3" borderId="14" xfId="4" applyFont="1" applyFill="1" applyBorder="1" applyAlignment="1">
      <alignment horizontal="center" vertical="center"/>
    </xf>
    <xf numFmtId="0" fontId="7" fillId="3" borderId="13" xfId="7" applyFont="1" applyFill="1" applyBorder="1" applyAlignment="1">
      <alignment horizontal="center" vertical="center"/>
    </xf>
    <xf numFmtId="0" fontId="11" fillId="3" borderId="11" xfId="7" applyFont="1" applyFill="1" applyBorder="1" applyAlignment="1">
      <alignment horizontal="left" vertical="center"/>
    </xf>
    <xf numFmtId="0" fontId="11" fillId="3" borderId="12" xfId="7" applyFont="1" applyFill="1" applyBorder="1" applyAlignment="1">
      <alignment horizontal="left" vertical="center"/>
    </xf>
    <xf numFmtId="0" fontId="8" fillId="3" borderId="13" xfId="7" applyFont="1" applyFill="1" applyBorder="1" applyAlignment="1">
      <alignment horizontal="center" vertical="center"/>
    </xf>
    <xf numFmtId="0" fontId="8" fillId="3" borderId="12" xfId="7" applyFont="1" applyFill="1" applyBorder="1" applyAlignment="1">
      <alignment horizontal="left" vertical="center" wrapText="1"/>
    </xf>
    <xf numFmtId="44" fontId="10" fillId="3" borderId="12" xfId="4" applyNumberFormat="1" applyFont="1" applyFill="1" applyBorder="1" applyAlignment="1">
      <alignment horizontal="center" vertical="center"/>
    </xf>
    <xf numFmtId="49" fontId="8" fillId="3" borderId="13" xfId="7" applyNumberFormat="1" applyFont="1" applyFill="1" applyBorder="1" applyAlignment="1">
      <alignment horizontal="center" vertical="center"/>
    </xf>
    <xf numFmtId="0" fontId="11" fillId="3" borderId="12" xfId="7" applyFont="1" applyFill="1" applyBorder="1" applyAlignment="1">
      <alignment horizontal="left" vertical="center" wrapText="1"/>
    </xf>
    <xf numFmtId="49" fontId="8" fillId="3" borderId="12" xfId="7" applyNumberFormat="1" applyFont="1" applyFill="1" applyBorder="1" applyAlignment="1">
      <alignment horizontal="left" vertical="center" wrapText="1"/>
    </xf>
    <xf numFmtId="0" fontId="10" fillId="3" borderId="13" xfId="7" applyFont="1" applyFill="1" applyBorder="1" applyAlignment="1">
      <alignment horizontal="center" vertical="center"/>
    </xf>
    <xf numFmtId="0" fontId="10" fillId="3" borderId="12" xfId="7" applyFont="1" applyFill="1" applyBorder="1" applyAlignment="1">
      <alignment horizontal="left" vertical="center" wrapText="1"/>
    </xf>
    <xf numFmtId="44" fontId="8" fillId="3" borderId="14" xfId="4" applyNumberFormat="1" applyFont="1" applyFill="1" applyBorder="1" applyAlignment="1">
      <alignment horizontal="center" vertical="center"/>
    </xf>
    <xf numFmtId="0" fontId="12" fillId="6" borderId="0" xfId="0" applyFont="1" applyFill="1" applyAlignment="1">
      <alignment horizontal="center" vertical="center"/>
    </xf>
    <xf numFmtId="0" fontId="9" fillId="0" borderId="0" xfId="0" applyFont="1" applyAlignment="1">
      <alignment horizontal="center"/>
    </xf>
    <xf numFmtId="0" fontId="9" fillId="0" borderId="0" xfId="0" applyFont="1" applyAlignment="1">
      <alignment vertical="center"/>
    </xf>
    <xf numFmtId="3" fontId="8" fillId="4" borderId="14" xfId="6" applyNumberFormat="1" applyFont="1" applyFill="1" applyBorder="1" applyAlignment="1">
      <alignment horizontal="center" vertical="center"/>
    </xf>
    <xf numFmtId="0" fontId="8" fillId="4" borderId="12" xfId="4" applyFont="1" applyFill="1" applyBorder="1" applyAlignment="1">
      <alignment horizontal="center" vertical="center"/>
    </xf>
    <xf numFmtId="44" fontId="8" fillId="0" borderId="12" xfId="4" applyNumberFormat="1" applyFont="1" applyBorder="1" applyAlignment="1">
      <alignment horizontal="center" vertical="center"/>
    </xf>
    <xf numFmtId="44" fontId="8" fillId="4" borderId="14" xfId="4" applyNumberFormat="1" applyFont="1" applyFill="1" applyBorder="1" applyAlignment="1">
      <alignment horizontal="center" vertical="center"/>
    </xf>
    <xf numFmtId="49" fontId="8" fillId="3" borderId="12" xfId="7" applyNumberFormat="1" applyFont="1" applyFill="1" applyBorder="1" applyAlignment="1">
      <alignment horizontal="left" vertical="center"/>
    </xf>
    <xf numFmtId="44" fontId="8" fillId="4" borderId="12" xfId="8" applyNumberFormat="1" applyFont="1" applyFill="1" applyBorder="1" applyAlignment="1">
      <alignment horizontal="center" vertical="center"/>
    </xf>
    <xf numFmtId="0" fontId="8" fillId="4" borderId="14" xfId="8" applyFont="1" applyFill="1" applyBorder="1" applyAlignment="1">
      <alignment horizontal="center" vertical="center"/>
    </xf>
    <xf numFmtId="0" fontId="8" fillId="3" borderId="4" xfId="7" applyFont="1" applyFill="1" applyBorder="1" applyAlignment="1">
      <alignment horizontal="center" vertical="center"/>
    </xf>
    <xf numFmtId="0" fontId="13" fillId="3" borderId="15" xfId="7" applyFont="1" applyFill="1" applyBorder="1" applyAlignment="1">
      <alignment horizontal="left" vertical="center" wrapText="1"/>
    </xf>
    <xf numFmtId="0" fontId="8" fillId="4" borderId="15" xfId="4" applyFont="1" applyFill="1" applyBorder="1" applyAlignment="1">
      <alignment horizontal="center" vertical="center"/>
    </xf>
    <xf numFmtId="0" fontId="8" fillId="3" borderId="15" xfId="7" applyFont="1" applyFill="1" applyBorder="1" applyAlignment="1">
      <alignment horizontal="center" vertical="center"/>
    </xf>
    <xf numFmtId="44" fontId="8" fillId="4" borderId="15" xfId="8" applyNumberFormat="1" applyFont="1" applyFill="1" applyBorder="1" applyAlignment="1">
      <alignment horizontal="center" vertical="center"/>
    </xf>
    <xf numFmtId="0" fontId="8" fillId="4" borderId="6" xfId="8" applyFont="1" applyFill="1" applyBorder="1" applyAlignment="1">
      <alignment horizontal="center" vertical="center"/>
    </xf>
    <xf numFmtId="44" fontId="5" fillId="0" borderId="15" xfId="4" applyNumberFormat="1" applyFont="1" applyBorder="1" applyAlignment="1">
      <alignment horizontal="center" vertical="center"/>
    </xf>
    <xf numFmtId="0" fontId="13" fillId="3" borderId="0" xfId="7" applyFont="1" applyFill="1" applyAlignment="1">
      <alignment horizontal="center" vertical="center" wrapText="1"/>
    </xf>
    <xf numFmtId="0" fontId="8" fillId="3" borderId="0" xfId="7" applyFont="1" applyFill="1" applyAlignment="1">
      <alignment horizontal="center" vertical="center"/>
    </xf>
    <xf numFmtId="44" fontId="7" fillId="4" borderId="9" xfId="8" applyNumberFormat="1" applyFont="1" applyFill="1" applyBorder="1" applyAlignment="1">
      <alignment horizontal="center" vertical="center"/>
    </xf>
    <xf numFmtId="44" fontId="7" fillId="4" borderId="10" xfId="8" applyNumberFormat="1" applyFont="1" applyFill="1" applyBorder="1" applyAlignment="1">
      <alignment horizontal="center" vertical="center"/>
    </xf>
    <xf numFmtId="0" fontId="7" fillId="3" borderId="12" xfId="9" applyFont="1" applyFill="1" applyBorder="1" applyAlignment="1">
      <alignment horizontal="center" vertical="center" wrapText="1"/>
    </xf>
    <xf numFmtId="0" fontId="7" fillId="3" borderId="0" xfId="9" applyFont="1" applyFill="1" applyAlignment="1">
      <alignment horizontal="center" vertical="center"/>
    </xf>
    <xf numFmtId="0" fontId="7" fillId="3" borderId="12" xfId="9" applyFont="1" applyFill="1" applyBorder="1" applyAlignment="1">
      <alignment horizontal="center" vertical="center"/>
    </xf>
    <xf numFmtId="0" fontId="7" fillId="3" borderId="14" xfId="9" applyFont="1" applyFill="1" applyBorder="1" applyAlignment="1">
      <alignment horizontal="center" vertical="center"/>
    </xf>
    <xf numFmtId="44" fontId="3" fillId="2" borderId="8" xfId="0" applyNumberFormat="1" applyFont="1" applyFill="1" applyBorder="1" applyAlignment="1">
      <alignment horizontal="center" vertical="center"/>
    </xf>
    <xf numFmtId="44" fontId="3" fillId="2" borderId="9" xfId="0" applyNumberFormat="1" applyFont="1" applyFill="1" applyBorder="1" applyAlignment="1">
      <alignment horizontal="center" vertical="center"/>
    </xf>
    <xf numFmtId="0" fontId="7" fillId="3" borderId="11" xfId="9" applyFont="1" applyFill="1" applyBorder="1" applyAlignment="1">
      <alignment horizontal="center" vertical="center" wrapText="1"/>
    </xf>
    <xf numFmtId="0" fontId="7" fillId="3" borderId="3" xfId="9" applyFont="1" applyFill="1" applyBorder="1" applyAlignment="1">
      <alignment horizontal="left" vertical="center"/>
    </xf>
    <xf numFmtId="0" fontId="7" fillId="3" borderId="11" xfId="9" applyFont="1" applyFill="1" applyBorder="1" applyAlignment="1">
      <alignment horizontal="center" vertical="center"/>
    </xf>
    <xf numFmtId="0" fontId="7" fillId="3" borderId="3" xfId="9" applyFont="1" applyFill="1" applyBorder="1" applyAlignment="1">
      <alignment horizontal="center" vertical="center"/>
    </xf>
    <xf numFmtId="0" fontId="8" fillId="3" borderId="12" xfId="9" applyFont="1" applyFill="1" applyBorder="1" applyAlignment="1">
      <alignment horizontal="center" vertical="center"/>
    </xf>
    <xf numFmtId="0" fontId="8" fillId="3" borderId="14" xfId="9" applyFont="1" applyFill="1" applyBorder="1" applyAlignment="1">
      <alignment horizontal="left" vertical="center" wrapText="1"/>
    </xf>
    <xf numFmtId="0" fontId="8" fillId="3" borderId="12" xfId="4" applyFont="1" applyFill="1" applyBorder="1" applyAlignment="1">
      <alignment horizontal="center" vertical="center"/>
    </xf>
    <xf numFmtId="0" fontId="8" fillId="3" borderId="0" xfId="9" applyFont="1" applyFill="1" applyAlignment="1">
      <alignment horizontal="center" vertical="center"/>
    </xf>
    <xf numFmtId="44" fontId="8" fillId="0" borderId="12" xfId="10" applyNumberFormat="1" applyFont="1" applyBorder="1" applyAlignment="1">
      <alignment horizontal="center" vertical="center"/>
    </xf>
    <xf numFmtId="44" fontId="8" fillId="4" borderId="12" xfId="11" applyNumberFormat="1" applyFont="1" applyFill="1" applyBorder="1" applyAlignment="1">
      <alignment horizontal="center" vertical="center"/>
    </xf>
    <xf numFmtId="0" fontId="14" fillId="3" borderId="14" xfId="9" applyFont="1" applyFill="1" applyBorder="1" applyAlignment="1">
      <alignment horizontal="left" vertical="center"/>
    </xf>
    <xf numFmtId="0" fontId="8" fillId="4" borderId="12" xfId="12" applyFont="1" applyFill="1" applyBorder="1" applyAlignment="1">
      <alignment horizontal="center" vertical="center"/>
    </xf>
    <xf numFmtId="0" fontId="8" fillId="4" borderId="14" xfId="11" applyFont="1" applyFill="1" applyBorder="1" applyAlignment="1">
      <alignment horizontal="center" vertical="center"/>
    </xf>
    <xf numFmtId="44" fontId="8" fillId="0" borderId="12" xfId="12" applyNumberFormat="1" applyFont="1" applyBorder="1" applyAlignment="1">
      <alignment horizontal="center" vertical="center"/>
    </xf>
    <xf numFmtId="0" fontId="10" fillId="3" borderId="12" xfId="4" applyFont="1" applyFill="1" applyBorder="1" applyAlignment="1">
      <alignment horizontal="center" vertical="center"/>
    </xf>
    <xf numFmtId="0" fontId="10" fillId="3" borderId="0" xfId="9" applyFont="1" applyFill="1" applyAlignment="1">
      <alignment horizontal="center" vertical="center"/>
    </xf>
    <xf numFmtId="44" fontId="8" fillId="4" borderId="12" xfId="12" applyNumberFormat="1" applyFont="1" applyFill="1" applyBorder="1" applyAlignment="1">
      <alignment horizontal="center" vertical="center"/>
    </xf>
    <xf numFmtId="0" fontId="8" fillId="3" borderId="12" xfId="4" applyFont="1" applyFill="1" applyBorder="1" applyAlignment="1">
      <alignment horizontal="center" vertical="center" wrapText="1"/>
    </xf>
    <xf numFmtId="0" fontId="8" fillId="3" borderId="12" xfId="9" applyFont="1" applyFill="1" applyBorder="1" applyAlignment="1">
      <alignment horizontal="center" vertical="center" wrapText="1"/>
    </xf>
    <xf numFmtId="44" fontId="8" fillId="0" borderId="14" xfId="12" applyNumberFormat="1" applyFont="1" applyBorder="1" applyAlignment="1">
      <alignment horizontal="center" vertical="center"/>
    </xf>
    <xf numFmtId="0" fontId="8" fillId="3" borderId="14" xfId="9" applyFont="1" applyFill="1" applyBorder="1" applyAlignment="1">
      <alignment horizontal="left" vertical="center"/>
    </xf>
    <xf numFmtId="0" fontId="8" fillId="0" borderId="0" xfId="12" applyFont="1" applyAlignment="1">
      <alignment horizontal="center" vertical="center"/>
    </xf>
    <xf numFmtId="0" fontId="8" fillId="3" borderId="15" xfId="9" applyFont="1" applyFill="1" applyBorder="1" applyAlignment="1">
      <alignment horizontal="center" vertical="center"/>
    </xf>
    <xf numFmtId="0" fontId="8" fillId="3" borderId="6" xfId="9" applyFont="1" applyFill="1" applyBorder="1" applyAlignment="1">
      <alignment horizontal="left" vertical="center" wrapText="1"/>
    </xf>
    <xf numFmtId="44" fontId="8" fillId="4" borderId="15" xfId="12" applyNumberFormat="1" applyFont="1" applyFill="1" applyBorder="1" applyAlignment="1">
      <alignment horizontal="center" vertical="center"/>
    </xf>
    <xf numFmtId="44" fontId="8" fillId="4" borderId="15" xfId="11" applyNumberFormat="1" applyFont="1" applyFill="1" applyBorder="1" applyAlignment="1">
      <alignment horizontal="center" vertical="center"/>
    </xf>
    <xf numFmtId="0" fontId="8" fillId="3" borderId="0" xfId="9" applyFont="1" applyFill="1" applyAlignment="1">
      <alignment horizontal="center" vertical="center" wrapText="1"/>
    </xf>
    <xf numFmtId="44" fontId="7" fillId="4" borderId="9" xfId="11" applyNumberFormat="1" applyFont="1" applyFill="1" applyBorder="1" applyAlignment="1">
      <alignment horizontal="center" vertical="center"/>
    </xf>
    <xf numFmtId="44" fontId="7" fillId="4" borderId="10" xfId="11" applyNumberFormat="1" applyFont="1" applyFill="1" applyBorder="1" applyAlignment="1">
      <alignment horizontal="center" vertical="center"/>
    </xf>
    <xf numFmtId="44" fontId="8" fillId="4" borderId="0" xfId="12" applyNumberFormat="1" applyFont="1" applyFill="1" applyAlignment="1">
      <alignment horizontal="center" vertical="center"/>
    </xf>
    <xf numFmtId="44" fontId="8" fillId="4" borderId="0" xfId="11" applyNumberFormat="1" applyFont="1" applyFill="1" applyAlignment="1">
      <alignment horizontal="center" vertical="center"/>
    </xf>
    <xf numFmtId="0" fontId="7" fillId="3" borderId="10" xfId="12" applyFont="1" applyFill="1" applyBorder="1" applyAlignment="1">
      <alignment horizontal="center" vertical="center" wrapText="1"/>
    </xf>
    <xf numFmtId="0" fontId="7" fillId="3" borderId="8" xfId="12" applyFont="1" applyFill="1" applyBorder="1" applyAlignment="1">
      <alignment horizontal="center" vertical="center"/>
    </xf>
    <xf numFmtId="0" fontId="7" fillId="3" borderId="10" xfId="12" applyFont="1" applyFill="1" applyBorder="1" applyAlignment="1">
      <alignment horizontal="center" vertical="center"/>
    </xf>
    <xf numFmtId="0" fontId="7" fillId="3" borderId="9" xfId="12" applyFont="1" applyFill="1" applyBorder="1" applyAlignment="1">
      <alignment horizontal="center" vertical="center"/>
    </xf>
    <xf numFmtId="0" fontId="7" fillId="3" borderId="11" xfId="12" applyFont="1" applyFill="1" applyBorder="1" applyAlignment="1">
      <alignment horizontal="center" vertical="center" wrapText="1"/>
    </xf>
    <xf numFmtId="0" fontId="7" fillId="3" borderId="11" xfId="12" applyFont="1" applyFill="1" applyBorder="1" applyAlignment="1">
      <alignment horizontal="center" vertical="center"/>
    </xf>
    <xf numFmtId="0" fontId="7" fillId="3" borderId="2" xfId="12" applyFont="1" applyFill="1" applyBorder="1" applyAlignment="1">
      <alignment horizontal="center" vertical="center"/>
    </xf>
    <xf numFmtId="0" fontId="7" fillId="3" borderId="3" xfId="12" applyFont="1" applyFill="1" applyBorder="1" applyAlignment="1">
      <alignment horizontal="center" vertical="center"/>
    </xf>
    <xf numFmtId="0" fontId="8" fillId="3" borderId="12" xfId="12" applyFont="1" applyFill="1" applyBorder="1" applyAlignment="1">
      <alignment horizontal="center" vertical="center"/>
    </xf>
    <xf numFmtId="0" fontId="7" fillId="3" borderId="12" xfId="12" applyFont="1" applyFill="1" applyBorder="1" applyAlignment="1">
      <alignment horizontal="left" vertical="center" wrapText="1"/>
    </xf>
    <xf numFmtId="0" fontId="8" fillId="3" borderId="0" xfId="12" applyFont="1" applyFill="1" applyAlignment="1">
      <alignment horizontal="center" vertical="center"/>
    </xf>
    <xf numFmtId="44" fontId="8" fillId="3" borderId="12" xfId="12" applyNumberFormat="1" applyFont="1" applyFill="1" applyBorder="1" applyAlignment="1">
      <alignment horizontal="center" vertical="center"/>
    </xf>
    <xf numFmtId="44" fontId="8" fillId="3" borderId="14" xfId="12" applyNumberFormat="1" applyFont="1" applyFill="1" applyBorder="1" applyAlignment="1">
      <alignment horizontal="center" vertical="center"/>
    </xf>
    <xf numFmtId="0" fontId="8" fillId="3" borderId="12" xfId="12" applyFont="1" applyFill="1" applyBorder="1" applyAlignment="1">
      <alignment horizontal="left" vertical="center" wrapText="1"/>
    </xf>
    <xf numFmtId="165" fontId="8" fillId="3" borderId="12" xfId="6" applyNumberFormat="1" applyFont="1" applyFill="1" applyBorder="1" applyAlignment="1">
      <alignment horizontal="center" vertical="center"/>
    </xf>
    <xf numFmtId="44" fontId="8" fillId="4" borderId="14" xfId="12" applyNumberFormat="1" applyFont="1" applyFill="1" applyBorder="1" applyAlignment="1">
      <alignment horizontal="center" vertical="center"/>
    </xf>
    <xf numFmtId="164" fontId="8" fillId="3" borderId="0" xfId="12" applyNumberFormat="1" applyFont="1" applyFill="1" applyAlignment="1">
      <alignment horizontal="center" vertical="center"/>
    </xf>
    <xf numFmtId="164" fontId="8" fillId="3" borderId="12" xfId="12" applyNumberFormat="1" applyFont="1" applyFill="1" applyBorder="1" applyAlignment="1">
      <alignment horizontal="center" vertical="center"/>
    </xf>
    <xf numFmtId="0" fontId="8" fillId="3" borderId="15" xfId="12" applyFont="1" applyFill="1" applyBorder="1" applyAlignment="1">
      <alignment horizontal="center" vertical="center"/>
    </xf>
    <xf numFmtId="0" fontId="8" fillId="3" borderId="15" xfId="12" applyFont="1" applyFill="1" applyBorder="1" applyAlignment="1">
      <alignment horizontal="center" vertical="center" wrapText="1"/>
    </xf>
    <xf numFmtId="0" fontId="8" fillId="3" borderId="15" xfId="4" applyFont="1" applyFill="1" applyBorder="1" applyAlignment="1">
      <alignment horizontal="center" vertical="center"/>
    </xf>
    <xf numFmtId="164" fontId="8" fillId="3" borderId="15" xfId="12" applyNumberFormat="1" applyFont="1" applyFill="1" applyBorder="1" applyAlignment="1">
      <alignment horizontal="center" vertical="center"/>
    </xf>
    <xf numFmtId="44" fontId="8" fillId="3" borderId="15" xfId="12" applyNumberFormat="1" applyFont="1" applyFill="1" applyBorder="1" applyAlignment="1">
      <alignment horizontal="center" vertical="center"/>
    </xf>
    <xf numFmtId="44" fontId="8" fillId="3" borderId="6" xfId="12" applyNumberFormat="1" applyFont="1" applyFill="1" applyBorder="1" applyAlignment="1">
      <alignment horizontal="center" vertical="center"/>
    </xf>
    <xf numFmtId="0" fontId="8" fillId="3" borderId="0" xfId="12" applyFont="1" applyFill="1" applyAlignment="1">
      <alignment horizontal="center" vertical="center" wrapText="1"/>
    </xf>
    <xf numFmtId="44" fontId="8" fillId="3" borderId="0" xfId="12" applyNumberFormat="1" applyFont="1" applyFill="1" applyAlignment="1">
      <alignment horizontal="center" vertical="center"/>
    </xf>
    <xf numFmtId="44" fontId="8" fillId="3" borderId="0" xfId="9" applyNumberFormat="1" applyFont="1" applyFill="1" applyAlignment="1">
      <alignment horizontal="center" vertical="center"/>
    </xf>
    <xf numFmtId="0" fontId="7" fillId="3" borderId="10" xfId="13" applyFont="1" applyFill="1" applyBorder="1" applyAlignment="1">
      <alignment horizontal="center" vertical="center" wrapText="1"/>
    </xf>
    <xf numFmtId="0" fontId="7" fillId="3" borderId="8" xfId="13" applyFont="1" applyFill="1" applyBorder="1" applyAlignment="1">
      <alignment horizontal="center" vertical="center"/>
    </xf>
    <xf numFmtId="0" fontId="7" fillId="3" borderId="10" xfId="13" applyFont="1" applyFill="1" applyBorder="1" applyAlignment="1">
      <alignment horizontal="center" vertical="center"/>
    </xf>
    <xf numFmtId="0" fontId="7" fillId="3" borderId="9" xfId="13" applyFont="1" applyFill="1" applyBorder="1" applyAlignment="1">
      <alignment horizontal="center" vertical="center"/>
    </xf>
    <xf numFmtId="0" fontId="8" fillId="3" borderId="11" xfId="12" applyFont="1" applyFill="1" applyBorder="1" applyAlignment="1">
      <alignment horizontal="center" vertical="center"/>
    </xf>
    <xf numFmtId="0" fontId="8" fillId="3" borderId="16" xfId="12" applyFont="1" applyFill="1" applyBorder="1" applyAlignment="1">
      <alignment horizontal="center" vertical="center" wrapText="1"/>
    </xf>
    <xf numFmtId="0" fontId="8" fillId="3" borderId="11" xfId="4" applyFont="1" applyFill="1" applyBorder="1" applyAlignment="1">
      <alignment horizontal="center" vertical="center"/>
    </xf>
    <xf numFmtId="164" fontId="8" fillId="3" borderId="11" xfId="12" applyNumberFormat="1" applyFont="1" applyFill="1" applyBorder="1" applyAlignment="1">
      <alignment horizontal="center" vertical="center"/>
    </xf>
    <xf numFmtId="44" fontId="8" fillId="3" borderId="11" xfId="12" applyNumberFormat="1" applyFont="1" applyFill="1" applyBorder="1" applyAlignment="1">
      <alignment horizontal="center" vertical="center"/>
    </xf>
    <xf numFmtId="44" fontId="8" fillId="3" borderId="3" xfId="12" applyNumberFormat="1" applyFont="1" applyFill="1" applyBorder="1" applyAlignment="1">
      <alignment horizontal="center" vertical="center"/>
    </xf>
    <xf numFmtId="0" fontId="15" fillId="3" borderId="17" xfId="5" applyFont="1" applyFill="1" applyBorder="1" applyAlignment="1">
      <alignment horizontal="left" vertical="center"/>
    </xf>
    <xf numFmtId="0" fontId="8" fillId="3" borderId="17" xfId="5" applyFont="1" applyFill="1" applyBorder="1" applyAlignment="1">
      <alignment horizontal="left" vertical="center" wrapText="1"/>
    </xf>
    <xf numFmtId="0" fontId="8" fillId="3" borderId="12" xfId="5" applyFont="1" applyFill="1" applyBorder="1" applyAlignment="1">
      <alignment horizontal="center" vertical="center" shrinkToFit="1"/>
    </xf>
    <xf numFmtId="164" fontId="8" fillId="3" borderId="12" xfId="12" applyNumberFormat="1" applyFont="1" applyFill="1" applyBorder="1" applyAlignment="1">
      <alignment horizontal="center" vertical="center" wrapText="1"/>
    </xf>
    <xf numFmtId="0" fontId="5" fillId="3" borderId="17" xfId="4" applyFont="1" applyFill="1" applyBorder="1" applyAlignment="1">
      <alignment horizontal="left" vertical="center"/>
    </xf>
    <xf numFmtId="43" fontId="8" fillId="3" borderId="12" xfId="14" applyFont="1" applyFill="1" applyBorder="1" applyAlignment="1">
      <alignment horizontal="center" vertical="center"/>
    </xf>
    <xf numFmtId="43" fontId="5" fillId="3" borderId="17" xfId="14" applyFont="1" applyFill="1" applyBorder="1" applyAlignment="1">
      <alignment horizontal="left" vertical="center"/>
    </xf>
    <xf numFmtId="43" fontId="8" fillId="4" borderId="12" xfId="14" applyFont="1" applyFill="1" applyBorder="1" applyAlignment="1">
      <alignment horizontal="center" vertical="center"/>
    </xf>
    <xf numFmtId="43" fontId="8" fillId="4" borderId="14" xfId="14" applyFont="1" applyFill="1" applyBorder="1" applyAlignment="1">
      <alignment horizontal="center" vertical="center"/>
    </xf>
    <xf numFmtId="0" fontId="5" fillId="3" borderId="18" xfId="4" applyFont="1" applyFill="1" applyBorder="1" applyAlignment="1">
      <alignment horizontal="left" vertical="center"/>
    </xf>
    <xf numFmtId="0" fontId="7" fillId="3" borderId="11" xfId="13" applyFont="1" applyFill="1" applyBorder="1" applyAlignment="1">
      <alignment horizontal="center" vertical="center" wrapText="1"/>
    </xf>
    <xf numFmtId="0" fontId="7" fillId="3" borderId="2" xfId="13" applyFont="1" applyFill="1" applyBorder="1" applyAlignment="1">
      <alignment horizontal="center" vertical="center"/>
    </xf>
    <xf numFmtId="0" fontId="7" fillId="3" borderId="11" xfId="13" applyFont="1" applyFill="1" applyBorder="1" applyAlignment="1">
      <alignment horizontal="center" vertical="center"/>
    </xf>
    <xf numFmtId="0" fontId="7" fillId="3" borderId="3" xfId="13" applyFont="1" applyFill="1" applyBorder="1" applyAlignment="1">
      <alignment horizontal="center" vertical="center"/>
    </xf>
    <xf numFmtId="0" fontId="8" fillId="3" borderId="16" xfId="15" applyFont="1" applyFill="1" applyBorder="1" applyAlignment="1">
      <alignment horizontal="left" vertical="center" wrapText="1"/>
    </xf>
    <xf numFmtId="44" fontId="8" fillId="4" borderId="3" xfId="12" applyNumberFormat="1" applyFont="1" applyFill="1" applyBorder="1" applyAlignment="1">
      <alignment horizontal="center" vertical="center"/>
    </xf>
    <xf numFmtId="0" fontId="8" fillId="3" borderId="17" xfId="15" applyFont="1" applyFill="1" applyBorder="1" applyAlignment="1">
      <alignment horizontal="left" vertical="center" wrapText="1"/>
    </xf>
    <xf numFmtId="44" fontId="8" fillId="4" borderId="19" xfId="12" applyNumberFormat="1" applyFont="1" applyFill="1" applyBorder="1" applyAlignment="1">
      <alignment horizontal="center" vertical="center"/>
    </xf>
    <xf numFmtId="0" fontId="8" fillId="4" borderId="19" xfId="12" applyFont="1" applyFill="1" applyBorder="1" applyAlignment="1">
      <alignment horizontal="center" vertical="center"/>
    </xf>
    <xf numFmtId="164" fontId="8" fillId="4" borderId="12" xfId="12" applyNumberFormat="1" applyFont="1" applyFill="1" applyBorder="1" applyAlignment="1">
      <alignment horizontal="center" vertical="center"/>
    </xf>
    <xf numFmtId="44" fontId="8" fillId="4" borderId="12" xfId="10" applyNumberFormat="1" applyFont="1" applyFill="1" applyBorder="1" applyAlignment="1">
      <alignment horizontal="center" vertical="center"/>
    </xf>
    <xf numFmtId="44" fontId="8" fillId="4" borderId="15" xfId="10" applyNumberFormat="1" applyFont="1" applyFill="1" applyBorder="1" applyAlignment="1">
      <alignment horizontal="center" vertical="center"/>
    </xf>
    <xf numFmtId="44" fontId="8" fillId="4" borderId="6" xfId="12" applyNumberFormat="1" applyFont="1" applyFill="1" applyBorder="1" applyAlignment="1">
      <alignment horizontal="center" vertical="center"/>
    </xf>
    <xf numFmtId="44" fontId="7" fillId="4" borderId="9" xfId="12" applyNumberFormat="1" applyFont="1" applyFill="1" applyBorder="1" applyAlignment="1">
      <alignment horizontal="center" vertical="center"/>
    </xf>
    <xf numFmtId="44" fontId="7" fillId="4" borderId="10" xfId="12" applyNumberFormat="1" applyFont="1" applyFill="1" applyBorder="1" applyAlignment="1">
      <alignment horizontal="center" vertical="center"/>
    </xf>
    <xf numFmtId="44" fontId="8" fillId="3" borderId="0" xfId="10" applyNumberFormat="1" applyFont="1" applyFill="1" applyAlignment="1">
      <alignment horizontal="center" vertical="center"/>
    </xf>
    <xf numFmtId="0" fontId="8" fillId="3" borderId="11" xfId="13" applyFont="1" applyFill="1" applyBorder="1" applyAlignment="1">
      <alignment horizontal="center" vertical="center"/>
    </xf>
    <xf numFmtId="0" fontId="8" fillId="3" borderId="10" xfId="13" applyFont="1" applyFill="1" applyBorder="1" applyAlignment="1">
      <alignment horizontal="left" vertical="center"/>
    </xf>
    <xf numFmtId="0" fontId="8" fillId="3" borderId="2" xfId="13" applyFont="1" applyFill="1" applyBorder="1" applyAlignment="1">
      <alignment horizontal="center" vertical="center"/>
    </xf>
    <xf numFmtId="44" fontId="8" fillId="3" borderId="11" xfId="13" applyNumberFormat="1" applyFont="1" applyFill="1" applyBorder="1" applyAlignment="1">
      <alignment horizontal="center" vertical="center"/>
    </xf>
    <xf numFmtId="44" fontId="8" fillId="3" borderId="3" xfId="13" applyNumberFormat="1" applyFont="1" applyFill="1" applyBorder="1" applyAlignment="1">
      <alignment horizontal="center" vertical="center"/>
    </xf>
    <xf numFmtId="0" fontId="8" fillId="3" borderId="12" xfId="13" applyFont="1" applyFill="1" applyBorder="1" applyAlignment="1">
      <alignment horizontal="center" vertical="center"/>
    </xf>
    <xf numFmtId="0" fontId="8" fillId="3" borderId="0" xfId="13" applyFont="1" applyFill="1" applyAlignment="1">
      <alignment horizontal="center" vertical="center"/>
    </xf>
    <xf numFmtId="44" fontId="8" fillId="3" borderId="12" xfId="13" applyNumberFormat="1" applyFont="1" applyFill="1" applyBorder="1" applyAlignment="1">
      <alignment horizontal="center" vertical="center"/>
    </xf>
    <xf numFmtId="44" fontId="8" fillId="3" borderId="14" xfId="13" applyNumberFormat="1" applyFont="1" applyFill="1" applyBorder="1" applyAlignment="1">
      <alignment horizontal="center" vertical="center"/>
    </xf>
    <xf numFmtId="0" fontId="8" fillId="3" borderId="0" xfId="13" applyFont="1" applyFill="1" applyAlignment="1">
      <alignment horizontal="left" vertical="center"/>
    </xf>
    <xf numFmtId="0" fontId="8" fillId="4" borderId="12" xfId="16" applyFont="1" applyFill="1" applyBorder="1" applyAlignment="1">
      <alignment horizontal="center" vertical="center"/>
    </xf>
    <xf numFmtId="0" fontId="8" fillId="4" borderId="0" xfId="4" applyFont="1" applyFill="1" applyAlignment="1">
      <alignment horizontal="center" vertical="center"/>
    </xf>
    <xf numFmtId="44" fontId="8" fillId="4" borderId="12" xfId="4" applyNumberFormat="1" applyFont="1" applyFill="1" applyBorder="1" applyAlignment="1">
      <alignment horizontal="center" vertical="center"/>
    </xf>
    <xf numFmtId="0" fontId="8" fillId="4" borderId="0" xfId="16" applyFont="1" applyFill="1" applyAlignment="1">
      <alignment horizontal="center" vertical="center"/>
    </xf>
    <xf numFmtId="44" fontId="8" fillId="4" borderId="14" xfId="16" applyNumberFormat="1" applyFont="1" applyFill="1" applyBorder="1" applyAlignment="1">
      <alignment horizontal="center" vertical="center"/>
    </xf>
    <xf numFmtId="49" fontId="8" fillId="3" borderId="12" xfId="13" applyNumberFormat="1" applyFont="1" applyFill="1" applyBorder="1" applyAlignment="1">
      <alignment horizontal="center" vertical="center"/>
    </xf>
    <xf numFmtId="44" fontId="8" fillId="4" borderId="12" xfId="16" applyNumberFormat="1" applyFont="1" applyFill="1" applyBorder="1" applyAlignment="1">
      <alignment horizontal="center" vertical="center"/>
    </xf>
    <xf numFmtId="0" fontId="10" fillId="3" borderId="12" xfId="13" applyFont="1" applyFill="1" applyBorder="1" applyAlignment="1">
      <alignment horizontal="center" vertical="center"/>
    </xf>
    <xf numFmtId="0" fontId="10" fillId="3" borderId="0" xfId="13" applyFont="1" applyFill="1" applyAlignment="1">
      <alignment horizontal="left" vertical="center"/>
    </xf>
    <xf numFmtId="0" fontId="10" fillId="4" borderId="12" xfId="16" applyFont="1" applyFill="1" applyBorder="1" applyAlignment="1">
      <alignment horizontal="center" vertical="center"/>
    </xf>
    <xf numFmtId="0" fontId="10" fillId="4" borderId="0" xfId="16" applyFont="1" applyFill="1" applyAlignment="1">
      <alignment horizontal="center" vertical="center"/>
    </xf>
    <xf numFmtId="44" fontId="10" fillId="4" borderId="12" xfId="12" applyNumberFormat="1" applyFont="1" applyFill="1" applyBorder="1" applyAlignment="1">
      <alignment horizontal="center" vertical="center"/>
    </xf>
    <xf numFmtId="0" fontId="8" fillId="3" borderId="0" xfId="13" applyFont="1" applyFill="1" applyAlignment="1">
      <alignment horizontal="left" vertical="center" wrapText="1"/>
    </xf>
    <xf numFmtId="0" fontId="8" fillId="3" borderId="11" xfId="13" applyFont="1" applyFill="1" applyBorder="1" applyAlignment="1">
      <alignment horizontal="left" vertical="center"/>
    </xf>
    <xf numFmtId="0" fontId="7" fillId="3" borderId="12" xfId="13" applyFont="1" applyFill="1" applyBorder="1" applyAlignment="1">
      <alignment horizontal="center" vertical="center"/>
    </xf>
    <xf numFmtId="165" fontId="8" fillId="4" borderId="12" xfId="17" applyNumberFormat="1" applyFont="1" applyFill="1" applyBorder="1" applyAlignment="1">
      <alignment horizontal="center" vertical="center"/>
    </xf>
    <xf numFmtId="0" fontId="8" fillId="0" borderId="12" xfId="16" applyFont="1" applyBorder="1" applyAlignment="1">
      <alignment horizontal="center" vertical="center"/>
    </xf>
    <xf numFmtId="0" fontId="8" fillId="0" borderId="0" xfId="16" applyFont="1" applyAlignment="1">
      <alignment horizontal="center" vertical="center"/>
    </xf>
    <xf numFmtId="44" fontId="8" fillId="0" borderId="12" xfId="16" applyNumberFormat="1" applyFont="1" applyBorder="1" applyAlignment="1">
      <alignment horizontal="center" vertical="center"/>
    </xf>
    <xf numFmtId="0" fontId="8" fillId="3" borderId="15" xfId="13" applyFont="1" applyFill="1" applyBorder="1" applyAlignment="1">
      <alignment horizontal="center" vertical="center"/>
    </xf>
    <xf numFmtId="0" fontId="8" fillId="3" borderId="5" xfId="13" applyFont="1" applyFill="1" applyBorder="1" applyAlignment="1">
      <alignment horizontal="left" vertical="center" wrapText="1"/>
    </xf>
    <xf numFmtId="0" fontId="8" fillId="0" borderId="15" xfId="16" applyFont="1" applyBorder="1" applyAlignment="1">
      <alignment horizontal="center" vertical="center"/>
    </xf>
    <xf numFmtId="0" fontId="8" fillId="0" borderId="5" xfId="16" applyFont="1" applyBorder="1" applyAlignment="1">
      <alignment horizontal="center" vertical="center"/>
    </xf>
    <xf numFmtId="44" fontId="8" fillId="0" borderId="15" xfId="12" applyNumberFormat="1" applyFont="1" applyBorder="1" applyAlignment="1">
      <alignment horizontal="center" vertical="center"/>
    </xf>
    <xf numFmtId="44" fontId="8" fillId="0" borderId="15" xfId="16" applyNumberFormat="1" applyFont="1" applyBorder="1" applyAlignment="1">
      <alignment horizontal="center" vertical="center"/>
    </xf>
    <xf numFmtId="0" fontId="8" fillId="3" borderId="0" xfId="13" applyFont="1" applyFill="1" applyAlignment="1">
      <alignment horizontal="center" vertical="center" wrapText="1"/>
    </xf>
    <xf numFmtId="0" fontId="3" fillId="0" borderId="4" xfId="4" applyFont="1" applyBorder="1" applyAlignment="1">
      <alignment horizontal="center" vertical="center"/>
    </xf>
    <xf numFmtId="44" fontId="7" fillId="0" borderId="6" xfId="16" applyNumberFormat="1" applyFont="1" applyBorder="1" applyAlignment="1">
      <alignment horizontal="center" vertical="center"/>
    </xf>
    <xf numFmtId="44" fontId="7" fillId="0" borderId="10" xfId="16" applyNumberFormat="1" applyFont="1" applyBorder="1" applyAlignment="1">
      <alignment horizontal="center" vertical="center"/>
    </xf>
    <xf numFmtId="44" fontId="8" fillId="3" borderId="0" xfId="13" applyNumberFormat="1" applyFont="1" applyFill="1" applyAlignment="1">
      <alignment horizontal="center" vertical="center"/>
    </xf>
    <xf numFmtId="0" fontId="7" fillId="3" borderId="10" xfId="18" applyFont="1" applyFill="1" applyBorder="1" applyAlignment="1">
      <alignment horizontal="center" vertical="center" wrapText="1"/>
    </xf>
    <xf numFmtId="0" fontId="7" fillId="3" borderId="8" xfId="18" applyFont="1" applyFill="1" applyBorder="1" applyAlignment="1">
      <alignment horizontal="center" vertical="center"/>
    </xf>
    <xf numFmtId="0" fontId="7" fillId="3" borderId="10" xfId="18" applyFont="1" applyFill="1" applyBorder="1" applyAlignment="1">
      <alignment horizontal="center" vertical="center"/>
    </xf>
    <xf numFmtId="0" fontId="7" fillId="3" borderId="9" xfId="18" applyFont="1" applyFill="1" applyBorder="1" applyAlignment="1">
      <alignment horizontal="center" vertical="center"/>
    </xf>
    <xf numFmtId="164" fontId="7" fillId="3" borderId="10" xfId="5" applyNumberFormat="1" applyFont="1" applyFill="1" applyBorder="1" applyAlignment="1">
      <alignment horizontal="center" vertical="center"/>
    </xf>
    <xf numFmtId="0" fontId="8" fillId="3" borderId="11" xfId="18" applyFont="1" applyFill="1" applyBorder="1" applyAlignment="1">
      <alignment horizontal="center" vertical="center"/>
    </xf>
    <xf numFmtId="0" fontId="8" fillId="3" borderId="2" xfId="18" applyFont="1" applyFill="1" applyBorder="1" applyAlignment="1">
      <alignment horizontal="left" vertical="center" wrapText="1"/>
    </xf>
    <xf numFmtId="0" fontId="8" fillId="4" borderId="11" xfId="19" applyFont="1" applyFill="1" applyBorder="1" applyAlignment="1">
      <alignment horizontal="center" vertical="center"/>
    </xf>
    <xf numFmtId="0" fontId="8" fillId="4" borderId="0" xfId="19" applyFont="1" applyFill="1" applyAlignment="1">
      <alignment horizontal="center" vertical="center"/>
    </xf>
    <xf numFmtId="44" fontId="8" fillId="4" borderId="12" xfId="19" applyNumberFormat="1" applyFont="1" applyFill="1" applyBorder="1" applyAlignment="1">
      <alignment horizontal="center" vertical="center"/>
    </xf>
    <xf numFmtId="164" fontId="8" fillId="4" borderId="14" xfId="19" applyNumberFormat="1" applyFont="1" applyFill="1" applyBorder="1" applyAlignment="1">
      <alignment horizontal="center" vertical="center"/>
    </xf>
    <xf numFmtId="0" fontId="8" fillId="3" borderId="12" xfId="18" applyFont="1" applyFill="1" applyBorder="1" applyAlignment="1">
      <alignment horizontal="center" vertical="center"/>
    </xf>
    <xf numFmtId="0" fontId="18" fillId="3" borderId="0" xfId="18" applyFont="1" applyFill="1" applyAlignment="1">
      <alignment horizontal="left" vertical="center" wrapText="1"/>
    </xf>
    <xf numFmtId="0" fontId="8" fillId="4" borderId="12" xfId="19" applyFont="1" applyFill="1" applyBorder="1" applyAlignment="1">
      <alignment horizontal="center" vertical="center"/>
    </xf>
    <xf numFmtId="0" fontId="7" fillId="3" borderId="8" xfId="18" applyFont="1" applyFill="1" applyBorder="1" applyAlignment="1">
      <alignment horizontal="left" vertical="center"/>
    </xf>
    <xf numFmtId="0" fontId="8" fillId="0" borderId="12" xfId="19" applyFont="1" applyBorder="1" applyAlignment="1">
      <alignment horizontal="center" vertical="center"/>
    </xf>
    <xf numFmtId="0" fontId="8" fillId="0" borderId="0" xfId="19" applyFont="1" applyAlignment="1">
      <alignment horizontal="center" vertical="center"/>
    </xf>
    <xf numFmtId="44" fontId="8" fillId="0" borderId="12" xfId="19" applyNumberFormat="1" applyFont="1" applyBorder="1" applyAlignment="1">
      <alignment horizontal="center" vertical="center"/>
    </xf>
    <xf numFmtId="0" fontId="7" fillId="3" borderId="12" xfId="18" applyFont="1" applyFill="1" applyBorder="1" applyAlignment="1">
      <alignment horizontal="center" vertical="center"/>
    </xf>
    <xf numFmtId="0" fontId="13" fillId="3" borderId="0" xfId="18" applyFont="1" applyFill="1" applyAlignment="1">
      <alignment horizontal="left" vertical="center" wrapText="1"/>
    </xf>
    <xf numFmtId="0" fontId="8" fillId="3" borderId="0" xfId="18" applyFont="1" applyFill="1" applyAlignment="1">
      <alignment horizontal="left" vertical="center" wrapText="1"/>
    </xf>
    <xf numFmtId="0" fontId="5" fillId="4" borderId="12" xfId="4" applyFont="1" applyFill="1" applyBorder="1" applyAlignment="1">
      <alignment horizontal="center" vertical="center"/>
    </xf>
    <xf numFmtId="0" fontId="8" fillId="3" borderId="0" xfId="18" applyFont="1" applyFill="1" applyAlignment="1">
      <alignment horizontal="left" vertical="center"/>
    </xf>
    <xf numFmtId="0" fontId="11" fillId="3" borderId="0" xfId="18" applyFont="1" applyFill="1" applyAlignment="1">
      <alignment horizontal="left" vertical="center"/>
    </xf>
    <xf numFmtId="0" fontId="8" fillId="3" borderId="15" xfId="18" applyFont="1" applyFill="1" applyBorder="1" applyAlignment="1">
      <alignment horizontal="left" vertical="center"/>
    </xf>
    <xf numFmtId="0" fontId="8" fillId="3" borderId="0" xfId="18" applyFont="1" applyFill="1" applyAlignment="1">
      <alignment horizontal="center" vertical="center"/>
    </xf>
    <xf numFmtId="44" fontId="8" fillId="3" borderId="12" xfId="18" applyNumberFormat="1" applyFont="1" applyFill="1" applyBorder="1" applyAlignment="1">
      <alignment horizontal="center" vertical="center"/>
    </xf>
    <xf numFmtId="0" fontId="14" fillId="3" borderId="10" xfId="18" applyFont="1" applyFill="1" applyBorder="1" applyAlignment="1">
      <alignment horizontal="left" vertical="center" wrapText="1"/>
    </xf>
    <xf numFmtId="0" fontId="20" fillId="3" borderId="0" xfId="18" applyFont="1" applyFill="1" applyAlignment="1">
      <alignment horizontal="left" vertical="center" wrapText="1"/>
    </xf>
    <xf numFmtId="0" fontId="7" fillId="3" borderId="11" xfId="18" applyFont="1" applyFill="1" applyBorder="1" applyAlignment="1">
      <alignment horizontal="left" vertical="center"/>
    </xf>
    <xf numFmtId="0" fontId="8" fillId="3" borderId="12" xfId="18" applyFont="1" applyFill="1" applyBorder="1" applyAlignment="1">
      <alignment horizontal="left" vertical="center"/>
    </xf>
    <xf numFmtId="0" fontId="8" fillId="3" borderId="15" xfId="18" applyFont="1" applyFill="1" applyBorder="1" applyAlignment="1">
      <alignment horizontal="center" vertical="center"/>
    </xf>
    <xf numFmtId="0" fontId="8" fillId="3" borderId="5" xfId="18" applyFont="1" applyFill="1" applyBorder="1" applyAlignment="1">
      <alignment horizontal="center" vertical="center"/>
    </xf>
    <xf numFmtId="44" fontId="7" fillId="4" borderId="9" xfId="1" applyFont="1" applyFill="1" applyBorder="1" applyAlignment="1">
      <alignment horizontal="center" vertical="center"/>
    </xf>
    <xf numFmtId="44" fontId="7" fillId="4" borderId="10" xfId="1" applyFont="1" applyFill="1" applyBorder="1" applyAlignment="1">
      <alignment horizontal="center" vertical="center"/>
    </xf>
    <xf numFmtId="44" fontId="8" fillId="3" borderId="0" xfId="18" applyNumberFormat="1" applyFont="1" applyFill="1" applyAlignment="1">
      <alignment horizontal="center" vertical="center"/>
    </xf>
    <xf numFmtId="164" fontId="8" fillId="3" borderId="0" xfId="18" applyNumberFormat="1" applyFont="1" applyFill="1" applyAlignment="1">
      <alignment horizontal="center" vertical="center"/>
    </xf>
    <xf numFmtId="0" fontId="7" fillId="3" borderId="10" xfId="20" applyFont="1" applyFill="1" applyBorder="1" applyAlignment="1">
      <alignment horizontal="center" vertical="center" wrapText="1"/>
    </xf>
    <xf numFmtId="0" fontId="7" fillId="3" borderId="8" xfId="20" applyFont="1" applyFill="1" applyBorder="1" applyAlignment="1">
      <alignment horizontal="center" vertical="center"/>
    </xf>
    <xf numFmtId="0" fontId="7" fillId="3" borderId="10" xfId="20" applyFont="1" applyFill="1" applyBorder="1" applyAlignment="1">
      <alignment horizontal="center" vertical="center"/>
    </xf>
    <xf numFmtId="0" fontId="7" fillId="3" borderId="9" xfId="20" applyFont="1" applyFill="1" applyBorder="1" applyAlignment="1">
      <alignment horizontal="center" vertical="center"/>
    </xf>
    <xf numFmtId="0" fontId="10" fillId="3" borderId="11" xfId="20" applyFont="1" applyFill="1" applyBorder="1" applyAlignment="1">
      <alignment horizontal="center" vertical="center"/>
    </xf>
    <xf numFmtId="0" fontId="22" fillId="3" borderId="11" xfId="20" applyFont="1" applyFill="1" applyBorder="1" applyAlignment="1">
      <alignment horizontal="center" vertical="center"/>
    </xf>
    <xf numFmtId="0" fontId="8" fillId="3" borderId="11" xfId="20" applyFont="1" applyFill="1" applyBorder="1" applyAlignment="1">
      <alignment horizontal="center" vertical="center"/>
    </xf>
    <xf numFmtId="0" fontId="8" fillId="3" borderId="3" xfId="20" applyFont="1" applyFill="1" applyBorder="1" applyAlignment="1">
      <alignment horizontal="center" vertical="center"/>
    </xf>
    <xf numFmtId="0" fontId="8" fillId="3" borderId="12" xfId="20" applyFont="1" applyFill="1" applyBorder="1" applyAlignment="1">
      <alignment horizontal="center" vertical="center"/>
    </xf>
    <xf numFmtId="0" fontId="8" fillId="3" borderId="12" xfId="20" applyFont="1" applyFill="1" applyBorder="1" applyAlignment="1">
      <alignment horizontal="left" vertical="center" wrapText="1"/>
    </xf>
    <xf numFmtId="0" fontId="8" fillId="4" borderId="14" xfId="21" applyFont="1" applyFill="1" applyBorder="1" applyAlignment="1">
      <alignment horizontal="center" vertical="center"/>
    </xf>
    <xf numFmtId="0" fontId="8" fillId="4" borderId="0" xfId="21" applyFont="1" applyFill="1" applyAlignment="1">
      <alignment horizontal="center" vertical="center"/>
    </xf>
    <xf numFmtId="0" fontId="8" fillId="4" borderId="12" xfId="21" applyFont="1" applyFill="1" applyBorder="1" applyAlignment="1">
      <alignment horizontal="center" vertical="center"/>
    </xf>
    <xf numFmtId="3" fontId="8" fillId="4" borderId="14" xfId="22" applyNumberFormat="1" applyFont="1" applyFill="1" applyBorder="1" applyAlignment="1">
      <alignment horizontal="center" vertical="center"/>
    </xf>
    <xf numFmtId="0" fontId="8" fillId="3" borderId="12" xfId="20" applyFont="1" applyFill="1" applyBorder="1" applyAlignment="1">
      <alignment horizontal="left" vertical="center"/>
    </xf>
    <xf numFmtId="0" fontId="10" fillId="3" borderId="12" xfId="20" applyFont="1" applyFill="1" applyBorder="1" applyAlignment="1">
      <alignment horizontal="center" vertical="center"/>
    </xf>
    <xf numFmtId="49" fontId="8" fillId="3" borderId="12" xfId="20" applyNumberFormat="1" applyFont="1" applyFill="1" applyBorder="1" applyAlignment="1">
      <alignment horizontal="center" vertical="center"/>
    </xf>
    <xf numFmtId="49" fontId="8" fillId="3" borderId="12" xfId="20" applyNumberFormat="1" applyFont="1" applyFill="1" applyBorder="1" applyAlignment="1">
      <alignment horizontal="left" vertical="center" wrapText="1"/>
    </xf>
    <xf numFmtId="0" fontId="7" fillId="3" borderId="10" xfId="20" applyFont="1" applyFill="1" applyBorder="1" applyAlignment="1">
      <alignment horizontal="left" vertical="center" wrapText="1"/>
    </xf>
    <xf numFmtId="0" fontId="5" fillId="3" borderId="12" xfId="20" applyFont="1" applyFill="1" applyBorder="1" applyAlignment="1">
      <alignment horizontal="center" vertical="center"/>
    </xf>
    <xf numFmtId="0" fontId="8" fillId="0" borderId="20" xfId="23" applyFont="1" applyBorder="1" applyAlignment="1">
      <alignment horizontal="left" vertical="center" wrapText="1"/>
    </xf>
    <xf numFmtId="4" fontId="8" fillId="0" borderId="20" xfId="24" applyNumberFormat="1" applyFont="1" applyBorder="1" applyAlignment="1">
      <alignment horizontal="center" vertical="center"/>
    </xf>
    <xf numFmtId="44" fontId="8" fillId="0" borderId="12" xfId="25" applyFont="1" applyBorder="1" applyAlignment="1">
      <alignment vertical="center"/>
    </xf>
    <xf numFmtId="0" fontId="8" fillId="0" borderId="20" xfId="23" applyFont="1" applyBorder="1" applyAlignment="1">
      <alignment vertical="center" wrapText="1"/>
    </xf>
    <xf numFmtId="0" fontId="8" fillId="0" borderId="0" xfId="23" applyFont="1" applyAlignment="1">
      <alignment vertical="center" wrapText="1"/>
    </xf>
    <xf numFmtId="0" fontId="8" fillId="0" borderId="20" xfId="23" applyFont="1" applyBorder="1" applyAlignment="1">
      <alignment horizontal="center" vertical="center"/>
    </xf>
    <xf numFmtId="0" fontId="8" fillId="0" borderId="20" xfId="23" applyFont="1" applyBorder="1" applyAlignment="1">
      <alignment vertical="center" wrapText="1" shrinkToFit="1"/>
    </xf>
    <xf numFmtId="0" fontId="24" fillId="7" borderId="12" xfId="0" applyFont="1" applyFill="1" applyBorder="1" applyAlignment="1">
      <alignment horizontal="center" vertical="center"/>
    </xf>
    <xf numFmtId="0" fontId="8" fillId="4" borderId="0" xfId="0" applyFont="1" applyFill="1" applyAlignment="1">
      <alignment vertical="center" wrapText="1"/>
    </xf>
    <xf numFmtId="0" fontId="8" fillId="4" borderId="0" xfId="0" applyFont="1" applyFill="1" applyAlignment="1">
      <alignment vertical="center"/>
    </xf>
    <xf numFmtId="0" fontId="17" fillId="0" borderId="20" xfId="23" applyFont="1" applyBorder="1" applyAlignment="1">
      <alignment vertical="center" wrapText="1"/>
    </xf>
    <xf numFmtId="0" fontId="8" fillId="3" borderId="15" xfId="20" applyFont="1" applyFill="1" applyBorder="1" applyAlignment="1">
      <alignment horizontal="center" vertical="center"/>
    </xf>
    <xf numFmtId="0" fontId="8" fillId="3" borderId="15" xfId="20" applyFont="1" applyFill="1" applyBorder="1" applyAlignment="1">
      <alignment horizontal="left" vertical="center" wrapText="1"/>
    </xf>
    <xf numFmtId="3" fontId="8" fillId="4" borderId="15" xfId="21" applyNumberFormat="1" applyFont="1" applyFill="1" applyBorder="1" applyAlignment="1">
      <alignment horizontal="center" vertical="center"/>
    </xf>
    <xf numFmtId="0" fontId="8" fillId="4" borderId="15" xfId="21" applyFont="1" applyFill="1" applyBorder="1" applyAlignment="1">
      <alignment horizontal="center" vertical="center"/>
    </xf>
    <xf numFmtId="44" fontId="8" fillId="4" borderId="15" xfId="21" applyNumberFormat="1" applyFont="1" applyFill="1" applyBorder="1" applyAlignment="1">
      <alignment horizontal="center" vertical="center"/>
    </xf>
    <xf numFmtId="0" fontId="8" fillId="3" borderId="0" xfId="20" applyFont="1" applyFill="1" applyAlignment="1">
      <alignment horizontal="center" vertical="center"/>
    </xf>
    <xf numFmtId="0" fontId="8" fillId="3" borderId="0" xfId="20" applyFont="1" applyFill="1" applyAlignment="1">
      <alignment horizontal="center" vertical="center" wrapText="1"/>
    </xf>
    <xf numFmtId="3" fontId="8" fillId="3" borderId="0" xfId="20" applyNumberFormat="1" applyFont="1" applyFill="1" applyAlignment="1">
      <alignment horizontal="center" vertical="center"/>
    </xf>
    <xf numFmtId="44" fontId="7" fillId="3" borderId="6" xfId="20" applyNumberFormat="1" applyFont="1" applyFill="1" applyBorder="1" applyAlignment="1">
      <alignment horizontal="center" vertical="center"/>
    </xf>
    <xf numFmtId="44" fontId="7" fillId="3" borderId="10" xfId="20" applyNumberFormat="1" applyFont="1" applyFill="1" applyBorder="1" applyAlignment="1">
      <alignment horizontal="center" vertical="center"/>
    </xf>
    <xf numFmtId="44" fontId="8" fillId="3" borderId="0" xfId="20" applyNumberFormat="1" applyFont="1" applyFill="1" applyAlignment="1">
      <alignment horizontal="center" vertical="center"/>
    </xf>
    <xf numFmtId="0" fontId="7" fillId="0" borderId="10" xfId="26" applyFont="1" applyBorder="1" applyAlignment="1">
      <alignment horizontal="center" vertical="center" wrapText="1"/>
    </xf>
    <xf numFmtId="0" fontId="7" fillId="0" borderId="8" xfId="26" applyFont="1" applyBorder="1" applyAlignment="1">
      <alignment horizontal="center" vertical="center"/>
    </xf>
    <xf numFmtId="0" fontId="7" fillId="0" borderId="10" xfId="26" applyFont="1" applyBorder="1" applyAlignment="1">
      <alignment horizontal="center" vertical="center"/>
    </xf>
    <xf numFmtId="0" fontId="7" fillId="0" borderId="9" xfId="26" applyFont="1" applyBorder="1" applyAlignment="1">
      <alignment horizontal="center" vertical="center"/>
    </xf>
    <xf numFmtId="164" fontId="7" fillId="3" borderId="1" xfId="5" applyNumberFormat="1" applyFont="1" applyFill="1" applyBorder="1" applyAlignment="1">
      <alignment horizontal="center" vertical="center"/>
    </xf>
    <xf numFmtId="0" fontId="7" fillId="0" borderId="11" xfId="26" applyFont="1" applyBorder="1" applyAlignment="1">
      <alignment horizontal="center" vertical="center" wrapText="1"/>
    </xf>
    <xf numFmtId="0" fontId="11" fillId="0" borderId="2" xfId="26" applyFont="1" applyBorder="1" applyAlignment="1">
      <alignment horizontal="center" vertical="center"/>
    </xf>
    <xf numFmtId="0" fontId="7" fillId="0" borderId="11" xfId="26" applyFont="1" applyBorder="1" applyAlignment="1">
      <alignment horizontal="center" vertical="center"/>
    </xf>
    <xf numFmtId="0" fontId="7" fillId="0" borderId="2" xfId="26" applyFont="1" applyBorder="1" applyAlignment="1">
      <alignment horizontal="center" vertical="center"/>
    </xf>
    <xf numFmtId="2" fontId="7" fillId="0" borderId="11" xfId="26" applyNumberFormat="1" applyFont="1" applyBorder="1" applyAlignment="1">
      <alignment horizontal="center" vertical="center"/>
    </xf>
    <xf numFmtId="0" fontId="8" fillId="0" borderId="12" xfId="26" applyFont="1" applyBorder="1" applyAlignment="1">
      <alignment horizontal="center" vertical="center" wrapText="1"/>
    </xf>
    <xf numFmtId="0" fontId="8" fillId="0" borderId="0" xfId="26" applyFont="1" applyAlignment="1">
      <alignment horizontal="left" vertical="center" wrapText="1"/>
    </xf>
    <xf numFmtId="3" fontId="5" fillId="4" borderId="12" xfId="6" applyNumberFormat="1" applyFont="1" applyFill="1" applyBorder="1" applyAlignment="1">
      <alignment horizontal="center" vertical="center"/>
    </xf>
    <xf numFmtId="0" fontId="8" fillId="4" borderId="0" xfId="4" applyFont="1" applyFill="1" applyAlignment="1">
      <alignment horizontal="center" vertical="center" wrapText="1"/>
    </xf>
    <xf numFmtId="44" fontId="8" fillId="4" borderId="0" xfId="27" applyFont="1" applyFill="1" applyAlignment="1">
      <alignment horizontal="center" vertical="center"/>
    </xf>
    <xf numFmtId="3" fontId="8" fillId="3" borderId="12" xfId="20" applyNumberFormat="1" applyFont="1" applyFill="1" applyBorder="1" applyAlignment="1">
      <alignment horizontal="center" vertical="center"/>
    </xf>
    <xf numFmtId="44" fontId="25" fillId="4" borderId="0" xfId="27" applyFont="1" applyFill="1" applyAlignment="1">
      <alignment horizontal="center" vertical="center"/>
    </xf>
    <xf numFmtId="0" fontId="10" fillId="0" borderId="0" xfId="26" applyFont="1" applyAlignment="1">
      <alignment horizontal="left" vertical="center" wrapText="1"/>
    </xf>
    <xf numFmtId="3" fontId="5" fillId="4" borderId="12" xfId="4" applyNumberFormat="1" applyFont="1" applyFill="1" applyBorder="1" applyAlignment="1">
      <alignment horizontal="center" vertical="center"/>
    </xf>
    <xf numFmtId="0" fontId="8" fillId="0" borderId="12" xfId="26" applyFont="1" applyBorder="1" applyAlignment="1">
      <alignment horizontal="center" vertical="center"/>
    </xf>
    <xf numFmtId="0" fontId="10" fillId="4" borderId="0" xfId="4" applyFont="1" applyFill="1" applyAlignment="1">
      <alignment horizontal="center" vertical="center"/>
    </xf>
    <xf numFmtId="0" fontId="7" fillId="0" borderId="12" xfId="26" applyFont="1" applyBorder="1" applyAlignment="1">
      <alignment horizontal="center" vertical="center" wrapText="1"/>
    </xf>
    <xf numFmtId="44" fontId="10" fillId="4" borderId="12" xfId="4" applyNumberFormat="1" applyFont="1" applyFill="1" applyBorder="1" applyAlignment="1">
      <alignment horizontal="center" vertical="center"/>
    </xf>
    <xf numFmtId="44" fontId="5" fillId="0" borderId="13" xfId="27" applyFont="1" applyBorder="1" applyAlignment="1">
      <alignment horizontal="center" vertical="center"/>
    </xf>
    <xf numFmtId="0" fontId="26" fillId="0" borderId="0" xfId="26" applyFont="1" applyAlignment="1">
      <alignment horizontal="left" vertical="center" wrapText="1"/>
    </xf>
    <xf numFmtId="44" fontId="8" fillId="4" borderId="13" xfId="27" applyFont="1" applyFill="1" applyBorder="1" applyAlignment="1">
      <alignment horizontal="center" vertical="center"/>
    </xf>
    <xf numFmtId="0" fontId="8" fillId="0" borderId="15" xfId="26" applyFont="1" applyBorder="1" applyAlignment="1">
      <alignment horizontal="center" vertical="center"/>
    </xf>
    <xf numFmtId="0" fontId="27" fillId="0" borderId="5" xfId="26" applyFont="1" applyBorder="1" applyAlignment="1">
      <alignment horizontal="left" vertical="center" wrapText="1"/>
    </xf>
    <xf numFmtId="3" fontId="8" fillId="0" borderId="15" xfId="28" applyNumberFormat="1" applyFont="1" applyBorder="1" applyAlignment="1">
      <alignment horizontal="center" vertical="center"/>
    </xf>
    <xf numFmtId="0" fontId="8" fillId="0" borderId="5" xfId="26" applyFont="1" applyBorder="1" applyAlignment="1">
      <alignment horizontal="center" vertical="center" wrapText="1"/>
    </xf>
    <xf numFmtId="44" fontId="8" fillId="0" borderId="15" xfId="26" applyNumberFormat="1" applyFont="1" applyBorder="1" applyAlignment="1">
      <alignment horizontal="center" vertical="center"/>
    </xf>
    <xf numFmtId="44" fontId="8" fillId="0" borderId="5" xfId="29" applyFont="1" applyBorder="1" applyAlignment="1">
      <alignment horizontal="center" vertical="center"/>
    </xf>
    <xf numFmtId="0" fontId="8" fillId="0" borderId="13" xfId="26" applyFont="1" applyBorder="1" applyAlignment="1">
      <alignment horizontal="center" vertical="center"/>
    </xf>
    <xf numFmtId="0" fontId="27" fillId="0" borderId="0" xfId="26" applyFont="1" applyAlignment="1">
      <alignment horizontal="center" vertical="center" wrapText="1"/>
    </xf>
    <xf numFmtId="3" fontId="8" fillId="0" borderId="0" xfId="28" applyNumberFormat="1" applyFont="1" applyAlignment="1">
      <alignment horizontal="center" vertical="center"/>
    </xf>
    <xf numFmtId="0" fontId="8" fillId="0" borderId="0" xfId="26" applyFont="1" applyAlignment="1">
      <alignment horizontal="center" vertical="center" wrapText="1"/>
    </xf>
    <xf numFmtId="44" fontId="7" fillId="0" borderId="8" xfId="29" applyFont="1" applyBorder="1" applyAlignment="1">
      <alignment horizontal="center" vertical="center"/>
    </xf>
    <xf numFmtId="44" fontId="7" fillId="0" borderId="9" xfId="29" applyFont="1" applyBorder="1" applyAlignment="1">
      <alignment horizontal="center" vertical="center"/>
    </xf>
    <xf numFmtId="44" fontId="7" fillId="0" borderId="10" xfId="29" applyFont="1" applyBorder="1" applyAlignment="1">
      <alignment horizontal="center" vertical="center"/>
    </xf>
    <xf numFmtId="44" fontId="8" fillId="0" borderId="0" xfId="26" applyNumberFormat="1" applyFont="1" applyAlignment="1">
      <alignment horizontal="center" vertical="center"/>
    </xf>
    <xf numFmtId="44" fontId="8" fillId="0" borderId="0" xfId="29" applyFont="1" applyAlignment="1">
      <alignment horizontal="center" vertical="center"/>
    </xf>
    <xf numFmtId="0" fontId="7" fillId="0" borderId="11" xfId="30" applyFont="1" applyBorder="1" applyAlignment="1">
      <alignment horizontal="center" vertical="center" wrapText="1"/>
    </xf>
    <xf numFmtId="0" fontId="7" fillId="0" borderId="2" xfId="30" applyFont="1" applyBorder="1" applyAlignment="1">
      <alignment horizontal="center" vertical="center"/>
    </xf>
    <xf numFmtId="0" fontId="7" fillId="0" borderId="11" xfId="30" applyFont="1" applyBorder="1" applyAlignment="1">
      <alignment horizontal="center" vertical="center"/>
    </xf>
    <xf numFmtId="0" fontId="7" fillId="0" borderId="3" xfId="30" applyFont="1" applyBorder="1" applyAlignment="1">
      <alignment horizontal="center" vertical="center"/>
    </xf>
    <xf numFmtId="0" fontId="7" fillId="0" borderId="10" xfId="30" applyFont="1" applyBorder="1" applyAlignment="1">
      <alignment horizontal="center" vertical="center"/>
    </xf>
    <xf numFmtId="44" fontId="7" fillId="0" borderId="11" xfId="30" applyNumberFormat="1" applyFont="1" applyBorder="1" applyAlignment="1">
      <alignment horizontal="center" vertical="center"/>
    </xf>
    <xf numFmtId="44" fontId="7" fillId="0" borderId="2" xfId="30" applyNumberFormat="1" applyFont="1" applyBorder="1" applyAlignment="1">
      <alignment horizontal="center" vertical="center"/>
    </xf>
    <xf numFmtId="0" fontId="7" fillId="0" borderId="12" xfId="30" applyFont="1" applyBorder="1" applyAlignment="1">
      <alignment horizontal="center" vertical="center" wrapText="1"/>
    </xf>
    <xf numFmtId="0" fontId="7" fillId="0" borderId="0" xfId="30" applyFont="1" applyAlignment="1">
      <alignment horizontal="center" vertical="center"/>
    </xf>
    <xf numFmtId="0" fontId="7" fillId="0" borderId="12" xfId="30" applyFont="1" applyBorder="1" applyAlignment="1">
      <alignment horizontal="center" vertical="center"/>
    </xf>
    <xf numFmtId="44" fontId="7" fillId="0" borderId="12" xfId="30" applyNumberFormat="1" applyFont="1" applyBorder="1" applyAlignment="1">
      <alignment horizontal="center" vertical="center"/>
    </xf>
    <xf numFmtId="44" fontId="7" fillId="0" borderId="0" xfId="30" applyNumberFormat="1" applyFont="1" applyAlignment="1">
      <alignment horizontal="center" vertical="center"/>
    </xf>
    <xf numFmtId="0" fontId="8" fillId="0" borderId="12" xfId="30" applyFont="1" applyBorder="1" applyAlignment="1">
      <alignment horizontal="center" vertical="center"/>
    </xf>
    <xf numFmtId="0" fontId="8" fillId="0" borderId="0" xfId="30" applyFont="1" applyAlignment="1">
      <alignment horizontal="left" vertical="center" wrapText="1"/>
    </xf>
    <xf numFmtId="3" fontId="8" fillId="0" borderId="12" xfId="6" applyNumberFormat="1" applyFont="1" applyFill="1" applyBorder="1" applyAlignment="1">
      <alignment horizontal="center" vertical="center"/>
    </xf>
    <xf numFmtId="44" fontId="8" fillId="4" borderId="0" xfId="4" applyNumberFormat="1" applyFont="1" applyFill="1" applyAlignment="1">
      <alignment horizontal="center" vertical="center"/>
    </xf>
    <xf numFmtId="1" fontId="8" fillId="0" borderId="12" xfId="30" applyNumberFormat="1" applyFont="1" applyBorder="1" applyAlignment="1">
      <alignment horizontal="center" vertical="center"/>
    </xf>
    <xf numFmtId="0" fontId="8" fillId="0" borderId="0" xfId="30" applyFont="1" applyAlignment="1">
      <alignment horizontal="left" vertical="center"/>
    </xf>
    <xf numFmtId="0" fontId="8" fillId="0" borderId="13" xfId="30" applyFont="1" applyBorder="1" applyAlignment="1">
      <alignment horizontal="center" vertical="center"/>
    </xf>
    <xf numFmtId="0" fontId="8" fillId="0" borderId="20" xfId="30" applyFont="1" applyBorder="1" applyAlignment="1">
      <alignment horizontal="left" vertical="center" wrapText="1"/>
    </xf>
    <xf numFmtId="0" fontId="28" fillId="0" borderId="20" xfId="0" applyFont="1" applyBorder="1" applyAlignment="1">
      <alignment vertical="center"/>
    </xf>
    <xf numFmtId="0" fontId="9" fillId="0" borderId="20" xfId="0" applyFont="1" applyBorder="1" applyAlignment="1">
      <alignment vertical="center" wrapText="1"/>
    </xf>
    <xf numFmtId="0" fontId="9" fillId="0" borderId="20" xfId="0" applyFont="1" applyBorder="1" applyAlignment="1">
      <alignment vertical="center"/>
    </xf>
    <xf numFmtId="0" fontId="7" fillId="0" borderId="10" xfId="30" applyFont="1" applyBorder="1" applyAlignment="1">
      <alignment horizontal="left" vertical="center"/>
    </xf>
    <xf numFmtId="0" fontId="7" fillId="0" borderId="0" xfId="30" applyFont="1" applyAlignment="1">
      <alignment horizontal="left" vertical="center"/>
    </xf>
    <xf numFmtId="44" fontId="5" fillId="5" borderId="0" xfId="4" applyNumberFormat="1" applyFont="1" applyFill="1" applyAlignment="1">
      <alignment horizontal="center" vertical="center"/>
    </xf>
    <xf numFmtId="49" fontId="8" fillId="0" borderId="12" xfId="30" applyNumberFormat="1" applyFont="1" applyBorder="1" applyAlignment="1">
      <alignment horizontal="center" vertical="center"/>
    </xf>
    <xf numFmtId="0" fontId="9" fillId="0" borderId="21" xfId="0" applyFont="1" applyBorder="1" applyAlignment="1">
      <alignment vertical="center"/>
    </xf>
    <xf numFmtId="0" fontId="29" fillId="0" borderId="21" xfId="23" applyFont="1" applyBorder="1" applyAlignment="1">
      <alignment horizontal="left" vertical="center" wrapText="1"/>
    </xf>
    <xf numFmtId="0" fontId="9" fillId="0" borderId="21" xfId="0" applyFont="1" applyBorder="1" applyAlignment="1">
      <alignment wrapText="1"/>
    </xf>
    <xf numFmtId="0" fontId="8" fillId="0" borderId="15" xfId="30" applyFont="1" applyBorder="1" applyAlignment="1">
      <alignment horizontal="center" vertical="center"/>
    </xf>
    <xf numFmtId="0" fontId="8" fillId="0" borderId="5" xfId="30" applyFont="1" applyBorder="1" applyAlignment="1">
      <alignment horizontal="left" vertical="center"/>
    </xf>
    <xf numFmtId="3" fontId="8" fillId="0" borderId="15" xfId="4" applyNumberFormat="1" applyFont="1" applyBorder="1" applyAlignment="1">
      <alignment horizontal="center" vertical="center"/>
    </xf>
    <xf numFmtId="0" fontId="8" fillId="0" borderId="5" xfId="30" applyFont="1" applyBorder="1" applyAlignment="1">
      <alignment horizontal="center" vertical="center"/>
    </xf>
    <xf numFmtId="44" fontId="8" fillId="0" borderId="5" xfId="12" applyNumberFormat="1" applyFont="1" applyBorder="1" applyAlignment="1">
      <alignment horizontal="center" vertical="center"/>
    </xf>
    <xf numFmtId="0" fontId="8" fillId="0" borderId="0" xfId="30" applyFont="1" applyAlignment="1">
      <alignment horizontal="center" vertical="center"/>
    </xf>
    <xf numFmtId="3" fontId="8" fillId="0" borderId="0" xfId="4" applyNumberFormat="1" applyFont="1" applyAlignment="1">
      <alignment horizontal="center" vertical="center"/>
    </xf>
    <xf numFmtId="44" fontId="7" fillId="0" borderId="9" xfId="12" applyNumberFormat="1" applyFont="1" applyBorder="1" applyAlignment="1">
      <alignment horizontal="center" vertical="center"/>
    </xf>
    <xf numFmtId="44" fontId="7" fillId="0" borderId="10" xfId="12" applyNumberFormat="1" applyFont="1" applyBorder="1" applyAlignment="1">
      <alignment horizontal="center" vertical="center"/>
    </xf>
    <xf numFmtId="44" fontId="8" fillId="0" borderId="0" xfId="12" applyNumberFormat="1" applyFont="1" applyAlignment="1">
      <alignment horizontal="center" vertical="center"/>
    </xf>
    <xf numFmtId="0" fontId="7" fillId="0" borderId="10" xfId="21" applyFont="1" applyBorder="1" applyAlignment="1">
      <alignment horizontal="center" vertical="center" wrapText="1"/>
    </xf>
    <xf numFmtId="0" fontId="7" fillId="0" borderId="7" xfId="21" applyFont="1" applyBorder="1" applyAlignment="1">
      <alignment horizontal="center" vertical="center" wrapText="1"/>
    </xf>
    <xf numFmtId="0" fontId="7" fillId="0" borderId="9" xfId="21" applyFont="1" applyBorder="1" applyAlignment="1">
      <alignment horizontal="center" vertical="center" wrapText="1"/>
    </xf>
    <xf numFmtId="0" fontId="8" fillId="0" borderId="11" xfId="21" applyFont="1" applyBorder="1" applyAlignment="1">
      <alignment horizontal="center" vertical="center" wrapText="1"/>
    </xf>
    <xf numFmtId="0" fontId="8" fillId="0" borderId="2" xfId="21" applyFont="1" applyBorder="1" applyAlignment="1">
      <alignment horizontal="left" vertical="center" wrapText="1"/>
    </xf>
    <xf numFmtId="3" fontId="8" fillId="4" borderId="11" xfId="6" applyNumberFormat="1" applyFont="1" applyFill="1" applyBorder="1" applyAlignment="1">
      <alignment horizontal="center" vertical="center" wrapText="1"/>
    </xf>
    <xf numFmtId="0" fontId="8" fillId="4" borderId="11" xfId="21" applyFont="1" applyFill="1" applyBorder="1" applyAlignment="1">
      <alignment horizontal="center" vertical="center" wrapText="1"/>
    </xf>
    <xf numFmtId="44" fontId="8" fillId="4" borderId="11" xfId="12" applyNumberFormat="1" applyFont="1" applyFill="1" applyBorder="1" applyAlignment="1">
      <alignment horizontal="center" vertical="center" wrapText="1"/>
    </xf>
    <xf numFmtId="0" fontId="8" fillId="0" borderId="0" xfId="21" applyFont="1" applyAlignment="1">
      <alignment horizontal="center" vertical="center" wrapText="1"/>
    </xf>
    <xf numFmtId="0" fontId="8" fillId="0" borderId="0" xfId="21" applyFont="1" applyAlignment="1">
      <alignment horizontal="left" vertical="center" wrapText="1"/>
    </xf>
    <xf numFmtId="3" fontId="8" fillId="4" borderId="12" xfId="6" applyNumberFormat="1" applyFont="1" applyFill="1" applyBorder="1" applyAlignment="1">
      <alignment horizontal="center" vertical="center" wrapText="1"/>
    </xf>
    <xf numFmtId="0" fontId="8" fillId="4" borderId="12" xfId="21" applyFont="1" applyFill="1" applyBorder="1" applyAlignment="1">
      <alignment horizontal="center" vertical="center" wrapText="1"/>
    </xf>
    <xf numFmtId="44" fontId="8" fillId="4" borderId="12" xfId="12" applyNumberFormat="1" applyFont="1" applyFill="1" applyBorder="1" applyAlignment="1">
      <alignment horizontal="center" vertical="center" wrapText="1"/>
    </xf>
    <xf numFmtId="3" fontId="8" fillId="0" borderId="12" xfId="6" applyNumberFormat="1" applyFont="1" applyBorder="1" applyAlignment="1">
      <alignment horizontal="center" vertical="center" wrapText="1"/>
    </xf>
    <xf numFmtId="0" fontId="8" fillId="0" borderId="12" xfId="21" applyFont="1" applyBorder="1" applyAlignment="1">
      <alignment horizontal="center" vertical="center" wrapText="1"/>
    </xf>
    <xf numFmtId="44" fontId="8" fillId="0" borderId="12" xfId="12" applyNumberFormat="1" applyFont="1" applyBorder="1" applyAlignment="1">
      <alignment horizontal="center" vertical="center" wrapText="1"/>
    </xf>
    <xf numFmtId="0" fontId="9" fillId="0" borderId="0" xfId="0" applyFont="1" applyAlignment="1">
      <alignment wrapText="1"/>
    </xf>
    <xf numFmtId="0" fontId="5" fillId="0" borderId="0" xfId="4" applyFont="1" applyAlignment="1">
      <alignment horizontal="left" vertical="center" wrapText="1"/>
    </xf>
    <xf numFmtId="0" fontId="5" fillId="0" borderId="12" xfId="4" applyFont="1" applyBorder="1" applyAlignment="1">
      <alignment horizontal="left" vertical="center" wrapText="1"/>
    </xf>
    <xf numFmtId="0" fontId="8" fillId="0" borderId="12" xfId="21" applyFont="1" applyBorder="1" applyAlignment="1">
      <alignment horizontal="left" vertical="center" wrapText="1"/>
    </xf>
    <xf numFmtId="3" fontId="8" fillId="4" borderId="0" xfId="6" applyNumberFormat="1" applyFont="1" applyFill="1" applyAlignment="1">
      <alignment horizontal="center" vertical="center" wrapText="1"/>
    </xf>
    <xf numFmtId="44" fontId="8" fillId="4" borderId="12" xfId="25" applyFont="1" applyFill="1" applyBorder="1" applyAlignment="1">
      <alignment horizontal="center" vertical="center" wrapText="1"/>
    </xf>
    <xf numFmtId="0" fontId="8" fillId="3" borderId="12" xfId="21" applyFont="1" applyFill="1" applyBorder="1" applyAlignment="1">
      <alignment horizontal="center" vertical="center" wrapText="1"/>
    </xf>
    <xf numFmtId="3" fontId="8" fillId="0" borderId="12" xfId="6" applyNumberFormat="1" applyFont="1" applyFill="1" applyBorder="1" applyAlignment="1">
      <alignment horizontal="center" vertical="center" wrapText="1"/>
    </xf>
    <xf numFmtId="0" fontId="8" fillId="3" borderId="15" xfId="21" applyFont="1" applyFill="1" applyBorder="1" applyAlignment="1">
      <alignment horizontal="center" vertical="center" wrapText="1"/>
    </xf>
    <xf numFmtId="0" fontId="8" fillId="0" borderId="15" xfId="21" applyFont="1" applyBorder="1" applyAlignment="1">
      <alignment horizontal="left" vertical="center" wrapText="1"/>
    </xf>
    <xf numFmtId="0" fontId="8" fillId="4" borderId="15" xfId="21" applyFont="1" applyFill="1" applyBorder="1" applyAlignment="1">
      <alignment horizontal="center" vertical="center" wrapText="1"/>
    </xf>
    <xf numFmtId="3" fontId="8" fillId="4" borderId="15" xfId="6" applyNumberFormat="1" applyFont="1" applyFill="1" applyBorder="1" applyAlignment="1">
      <alignment horizontal="center" vertical="center" wrapText="1"/>
    </xf>
    <xf numFmtId="44" fontId="8" fillId="4" borderId="15" xfId="21" applyNumberFormat="1" applyFont="1" applyFill="1" applyBorder="1" applyAlignment="1">
      <alignment horizontal="center" vertical="center" wrapText="1"/>
    </xf>
    <xf numFmtId="44" fontId="8" fillId="4" borderId="15" xfId="12" applyNumberFormat="1" applyFont="1" applyFill="1" applyBorder="1" applyAlignment="1">
      <alignment horizontal="center" vertical="center" wrapText="1"/>
    </xf>
    <xf numFmtId="3" fontId="5" fillId="0" borderId="15" xfId="4" applyNumberFormat="1" applyFont="1" applyBorder="1" applyAlignment="1">
      <alignment horizontal="center" vertical="center"/>
    </xf>
    <xf numFmtId="3" fontId="8" fillId="0" borderId="0" xfId="6" applyNumberFormat="1" applyFont="1" applyAlignment="1">
      <alignment horizontal="center" vertical="center" wrapText="1"/>
    </xf>
    <xf numFmtId="44" fontId="7" fillId="0" borderId="6" xfId="12" applyNumberFormat="1" applyFont="1" applyBorder="1" applyAlignment="1">
      <alignment horizontal="center" vertical="center" wrapText="1"/>
    </xf>
    <xf numFmtId="44" fontId="7" fillId="0" borderId="10" xfId="12" applyNumberFormat="1" applyFont="1" applyBorder="1" applyAlignment="1">
      <alignment horizontal="center" vertical="center" wrapText="1"/>
    </xf>
    <xf numFmtId="44" fontId="8" fillId="0" borderId="0" xfId="12" applyNumberFormat="1" applyFont="1" applyAlignment="1">
      <alignment horizontal="center" vertical="center" wrapText="1"/>
    </xf>
    <xf numFmtId="0" fontId="7" fillId="0" borderId="11" xfId="21" applyFont="1" applyBorder="1" applyAlignment="1">
      <alignment horizontal="center" vertical="center" wrapText="1"/>
    </xf>
    <xf numFmtId="0" fontId="7" fillId="0" borderId="3" xfId="21" applyFont="1" applyBorder="1" applyAlignment="1">
      <alignment horizontal="center" vertical="center" wrapText="1"/>
    </xf>
    <xf numFmtId="0" fontId="5" fillId="0" borderId="11" xfId="5" applyFont="1" applyBorder="1" applyAlignment="1">
      <alignment horizontal="center" vertical="center"/>
    </xf>
    <xf numFmtId="0" fontId="5" fillId="0" borderId="11" xfId="4" applyFont="1" applyBorder="1" applyAlignment="1">
      <alignment horizontal="left" vertical="center"/>
    </xf>
    <xf numFmtId="44" fontId="5" fillId="0" borderId="11" xfId="4" applyNumberFormat="1" applyFont="1" applyBorder="1" applyAlignment="1">
      <alignment horizontal="center" vertical="center"/>
    </xf>
    <xf numFmtId="44" fontId="5" fillId="0" borderId="14" xfId="4" applyNumberFormat="1" applyFont="1" applyBorder="1" applyAlignment="1">
      <alignment horizontal="center" vertical="center"/>
    </xf>
    <xf numFmtId="0" fontId="5" fillId="0" borderId="11" xfId="0" applyFont="1" applyBorder="1" applyAlignment="1">
      <alignment horizontal="center" vertical="center"/>
    </xf>
    <xf numFmtId="0" fontId="5" fillId="0" borderId="12" xfId="5" applyFont="1" applyBorder="1" applyAlignment="1">
      <alignment horizontal="center" vertical="center"/>
    </xf>
    <xf numFmtId="0" fontId="5" fillId="0" borderId="12" xfId="0" applyFont="1" applyBorder="1" applyAlignment="1">
      <alignment vertical="center"/>
    </xf>
    <xf numFmtId="0" fontId="5" fillId="0" borderId="12" xfId="0" applyFont="1" applyBorder="1" applyAlignment="1">
      <alignment horizontal="center" vertical="center"/>
    </xf>
    <xf numFmtId="44" fontId="5" fillId="0" borderId="0" xfId="25" applyFont="1" applyAlignment="1">
      <alignment vertical="center"/>
    </xf>
    <xf numFmtId="44" fontId="8" fillId="4" borderId="0" xfId="12" applyNumberFormat="1" applyFont="1" applyFill="1" applyAlignment="1">
      <alignment horizontal="center" vertical="center" wrapText="1"/>
    </xf>
    <xf numFmtId="9" fontId="5" fillId="3" borderId="0" xfId="2" applyFont="1" applyFill="1" applyAlignment="1">
      <alignment horizontal="center" vertical="center"/>
    </xf>
    <xf numFmtId="44" fontId="8" fillId="8" borderId="0" xfId="0" applyNumberFormat="1" applyFont="1" applyFill="1" applyAlignment="1">
      <alignment vertical="center"/>
    </xf>
    <xf numFmtId="0" fontId="5" fillId="0" borderId="12" xfId="0" applyFont="1" applyBorder="1" applyAlignment="1">
      <alignment vertical="center" wrapText="1"/>
    </xf>
    <xf numFmtId="3" fontId="5" fillId="0" borderId="12" xfId="0" applyNumberFormat="1" applyFont="1" applyBorder="1" applyAlignment="1">
      <alignment horizontal="center" vertical="center"/>
    </xf>
    <xf numFmtId="9" fontId="5" fillId="0" borderId="0" xfId="0" applyNumberFormat="1" applyFont="1" applyAlignment="1">
      <alignment horizontal="center" vertical="center"/>
    </xf>
    <xf numFmtId="0" fontId="8" fillId="0" borderId="12" xfId="0" applyFont="1" applyBorder="1" applyAlignment="1">
      <alignment vertical="center" wrapText="1"/>
    </xf>
    <xf numFmtId="0" fontId="8" fillId="0" borderId="12" xfId="0" applyFont="1" applyBorder="1" applyAlignment="1">
      <alignment horizontal="center" vertical="center" wrapText="1"/>
    </xf>
    <xf numFmtId="0" fontId="5" fillId="0" borderId="0" xfId="4" applyFont="1" applyAlignment="1">
      <alignment vertical="center" wrapText="1"/>
    </xf>
    <xf numFmtId="0" fontId="9" fillId="0" borderId="12" xfId="0" applyFont="1" applyBorder="1" applyAlignment="1">
      <alignment vertical="center" wrapText="1"/>
    </xf>
    <xf numFmtId="0" fontId="9" fillId="0" borderId="12" xfId="0" applyFont="1" applyBorder="1" applyAlignment="1">
      <alignment horizontal="center" vertical="center" wrapText="1"/>
    </xf>
    <xf numFmtId="166" fontId="9" fillId="0" borderId="12" xfId="0" applyNumberFormat="1" applyFont="1" applyBorder="1" applyAlignment="1">
      <alignment horizontal="right" vertical="center" wrapText="1"/>
    </xf>
    <xf numFmtId="0" fontId="5" fillId="0" borderId="12" xfId="0" applyFont="1" applyBorder="1" applyAlignment="1">
      <alignment horizontal="center" vertical="center" wrapText="1"/>
    </xf>
    <xf numFmtId="44" fontId="5" fillId="0" borderId="12" xfId="1" applyFont="1" applyBorder="1" applyAlignment="1">
      <alignment horizontal="center" vertical="center"/>
    </xf>
    <xf numFmtId="44" fontId="8" fillId="0" borderId="12" xfId="1" applyFont="1" applyFill="1" applyBorder="1" applyAlignment="1">
      <alignment horizontal="center" vertical="center" wrapText="1"/>
    </xf>
    <xf numFmtId="0" fontId="24" fillId="0" borderId="0" xfId="4" applyFont="1" applyAlignment="1">
      <alignment vertical="center"/>
    </xf>
    <xf numFmtId="49" fontId="8" fillId="0" borderId="0" xfId="5" applyNumberFormat="1" applyFont="1" applyAlignment="1">
      <alignment horizontal="left" vertical="center"/>
    </xf>
    <xf numFmtId="0" fontId="24" fillId="0" borderId="0" xfId="4" applyFont="1" applyAlignment="1">
      <alignment horizontal="center" vertical="center"/>
    </xf>
    <xf numFmtId="49" fontId="8" fillId="0" borderId="0" xfId="5" applyNumberFormat="1" applyFont="1" applyAlignment="1">
      <alignment horizontal="center" vertical="center"/>
    </xf>
    <xf numFmtId="49" fontId="8" fillId="0" borderId="0" xfId="5" applyNumberFormat="1" applyFont="1" applyAlignment="1">
      <alignment horizontal="left" vertical="center" wrapText="1"/>
    </xf>
    <xf numFmtId="0" fontId="5" fillId="0" borderId="17" xfId="4" applyFont="1" applyBorder="1" applyAlignment="1">
      <alignment horizontal="center" vertical="center"/>
    </xf>
    <xf numFmtId="0" fontId="5" fillId="0" borderId="21" xfId="4" applyFont="1" applyBorder="1" applyAlignment="1">
      <alignment horizontal="left" vertical="center"/>
    </xf>
    <xf numFmtId="0" fontId="5" fillId="0" borderId="21" xfId="4" applyFont="1" applyBorder="1" applyAlignment="1">
      <alignment horizontal="center" vertical="center"/>
    </xf>
    <xf numFmtId="44" fontId="5" fillId="0" borderId="21" xfId="1" applyFont="1" applyBorder="1" applyAlignment="1">
      <alignment horizontal="center" vertical="center"/>
    </xf>
    <xf numFmtId="44" fontId="5" fillId="0" borderId="21" xfId="4" applyNumberFormat="1" applyFont="1" applyBorder="1" applyAlignment="1">
      <alignment horizontal="center" vertical="center"/>
    </xf>
    <xf numFmtId="9" fontId="5" fillId="0" borderId="21" xfId="2" applyFont="1" applyBorder="1" applyAlignment="1">
      <alignment horizontal="center" vertical="center"/>
    </xf>
    <xf numFmtId="44" fontId="5" fillId="0" borderId="20" xfId="4" applyNumberFormat="1" applyFont="1" applyBorder="1" applyAlignment="1">
      <alignment horizontal="center" vertical="center"/>
    </xf>
    <xf numFmtId="0" fontId="5" fillId="0" borderId="0" xfId="0" applyFont="1" applyAlignment="1">
      <alignment horizontal="center" vertical="center"/>
    </xf>
    <xf numFmtId="44" fontId="8" fillId="0" borderId="0" xfId="31" applyFont="1" applyFill="1" applyAlignment="1">
      <alignment vertical="center"/>
    </xf>
    <xf numFmtId="0" fontId="12" fillId="0" borderId="22" xfId="4" applyFont="1" applyBorder="1" applyAlignment="1">
      <alignment horizontal="center" vertical="center"/>
    </xf>
    <xf numFmtId="44" fontId="5" fillId="0" borderId="19" xfId="4" applyNumberFormat="1" applyFont="1" applyBorder="1" applyAlignment="1">
      <alignment horizontal="center" vertical="center"/>
    </xf>
    <xf numFmtId="0" fontId="5" fillId="0" borderId="22" xfId="4" applyFont="1" applyBorder="1" applyAlignment="1">
      <alignment horizontal="center" vertical="center"/>
    </xf>
    <xf numFmtId="0" fontId="9" fillId="0" borderId="0" xfId="0" applyFont="1" applyAlignment="1">
      <alignment vertical="center" wrapText="1"/>
    </xf>
    <xf numFmtId="0" fontId="5" fillId="0" borderId="23" xfId="4" applyFont="1" applyBorder="1" applyAlignment="1">
      <alignment horizontal="center" vertical="center"/>
    </xf>
    <xf numFmtId="0" fontId="5" fillId="0" borderId="24" xfId="4" applyFont="1" applyBorder="1" applyAlignment="1">
      <alignment horizontal="left" vertical="center"/>
    </xf>
    <xf numFmtId="0" fontId="5" fillId="0" borderId="24" xfId="4" applyFont="1" applyBorder="1" applyAlignment="1">
      <alignment horizontal="center" vertical="center"/>
    </xf>
    <xf numFmtId="44" fontId="5" fillId="0" borderId="24" xfId="1" applyFont="1" applyBorder="1" applyAlignment="1">
      <alignment horizontal="center" vertical="center"/>
    </xf>
    <xf numFmtId="44" fontId="5" fillId="0" borderId="24" xfId="4" applyNumberFormat="1" applyFont="1" applyBorder="1" applyAlignment="1">
      <alignment horizontal="center" vertical="center"/>
    </xf>
    <xf numFmtId="9" fontId="5" fillId="0" borderId="24" xfId="2" applyFont="1" applyBorder="1" applyAlignment="1">
      <alignment horizontal="center" vertical="center"/>
    </xf>
    <xf numFmtId="44" fontId="5" fillId="0" borderId="25" xfId="4" applyNumberFormat="1" applyFont="1" applyBorder="1" applyAlignment="1">
      <alignment horizontal="center" vertical="center"/>
    </xf>
    <xf numFmtId="44" fontId="30" fillId="0" borderId="9" xfId="4" applyNumberFormat="1" applyFont="1" applyBorder="1" applyAlignment="1">
      <alignment horizontal="center" vertical="center"/>
    </xf>
    <xf numFmtId="44" fontId="30" fillId="0" borderId="10" xfId="4" applyNumberFormat="1" applyFont="1" applyBorder="1" applyAlignment="1">
      <alignment horizontal="center" vertical="center"/>
    </xf>
    <xf numFmtId="0" fontId="5" fillId="0" borderId="11" xfId="4" applyFont="1" applyBorder="1" applyAlignment="1">
      <alignment vertical="center" wrapText="1"/>
    </xf>
    <xf numFmtId="9" fontId="5" fillId="0" borderId="13" xfId="2" applyFont="1" applyBorder="1" applyAlignment="1">
      <alignment horizontal="center" vertical="center"/>
    </xf>
    <xf numFmtId="44" fontId="3" fillId="0" borderId="11" xfId="4" applyNumberFormat="1" applyFont="1" applyBorder="1" applyAlignment="1">
      <alignment horizontal="center" vertical="center"/>
    </xf>
    <xf numFmtId="0" fontId="5" fillId="0" borderId="12" xfId="4" applyFont="1" applyBorder="1" applyAlignment="1">
      <alignment vertical="center" wrapText="1"/>
    </xf>
    <xf numFmtId="44" fontId="3" fillId="0" borderId="14" xfId="4" applyNumberFormat="1" applyFont="1" applyBorder="1" applyAlignment="1">
      <alignment horizontal="center" vertical="center"/>
    </xf>
    <xf numFmtId="2" fontId="5" fillId="0" borderId="12" xfId="4" applyNumberFormat="1" applyFont="1" applyBorder="1" applyAlignment="1">
      <alignment horizontal="center" vertical="center"/>
    </xf>
    <xf numFmtId="1" fontId="5" fillId="0" borderId="12" xfId="4" applyNumberFormat="1" applyFont="1" applyBorder="1" applyAlignment="1">
      <alignment horizontal="center" vertical="center"/>
    </xf>
    <xf numFmtId="44" fontId="5" fillId="0" borderId="13" xfId="4" applyNumberFormat="1" applyFont="1" applyBorder="1" applyAlignment="1">
      <alignment horizontal="center" vertical="center"/>
    </xf>
    <xf numFmtId="44" fontId="3" fillId="5" borderId="14" xfId="4" applyNumberFormat="1" applyFont="1" applyFill="1" applyBorder="1" applyAlignment="1">
      <alignment horizontal="center" vertical="center"/>
    </xf>
    <xf numFmtId="0" fontId="5" fillId="0" borderId="15" xfId="4" applyFont="1" applyBorder="1" applyAlignment="1">
      <alignment vertical="center" wrapText="1"/>
    </xf>
    <xf numFmtId="9" fontId="5" fillId="0" borderId="4" xfId="2" applyFont="1" applyBorder="1" applyAlignment="1">
      <alignment horizontal="center" vertical="center"/>
    </xf>
    <xf numFmtId="44" fontId="3" fillId="0" borderId="6" xfId="4" applyNumberFormat="1" applyFont="1" applyBorder="1" applyAlignment="1">
      <alignment horizontal="center" vertical="center"/>
    </xf>
    <xf numFmtId="44" fontId="3" fillId="0" borderId="15" xfId="4" applyNumberFormat="1" applyFont="1" applyBorder="1" applyAlignment="1">
      <alignment horizontal="center" vertical="center"/>
    </xf>
    <xf numFmtId="0" fontId="3" fillId="0" borderId="0" xfId="4" applyFont="1" applyAlignment="1">
      <alignment horizontal="center" vertical="center"/>
    </xf>
    <xf numFmtId="44" fontId="3" fillId="0" borderId="0" xfId="4" applyNumberFormat="1" applyFont="1" applyAlignment="1">
      <alignment horizontal="center" vertical="center"/>
    </xf>
    <xf numFmtId="0" fontId="5" fillId="0" borderId="0" xfId="4" applyFont="1" applyAlignment="1">
      <alignment horizontal="right" vertical="center"/>
    </xf>
    <xf numFmtId="2" fontId="5" fillId="0" borderId="0" xfId="4" applyNumberFormat="1" applyFont="1" applyAlignment="1">
      <alignment horizontal="center" vertical="center"/>
    </xf>
    <xf numFmtId="44" fontId="5" fillId="0" borderId="0" xfId="4" applyNumberFormat="1" applyFont="1" applyAlignment="1">
      <alignment horizontal="left" vertical="center"/>
    </xf>
    <xf numFmtId="0" fontId="7" fillId="2" borderId="7" xfId="26" applyFont="1" applyFill="1" applyBorder="1" applyAlignment="1">
      <alignment horizontal="center" vertical="center"/>
    </xf>
    <xf numFmtId="0" fontId="7" fillId="2" borderId="8" xfId="26" applyFont="1" applyFill="1" applyBorder="1" applyAlignment="1">
      <alignment horizontal="center" vertical="center"/>
    </xf>
    <xf numFmtId="0" fontId="7" fillId="2" borderId="9" xfId="26" applyFont="1" applyFill="1" applyBorder="1" applyAlignment="1">
      <alignment horizontal="center" vertical="center"/>
    </xf>
    <xf numFmtId="0" fontId="3" fillId="0" borderId="0" xfId="3" applyFont="1" applyAlignment="1">
      <alignment horizontal="center" vertical="center"/>
    </xf>
    <xf numFmtId="0" fontId="3" fillId="0" borderId="1" xfId="3" applyFont="1" applyBorder="1" applyAlignment="1">
      <alignment horizontal="center" vertical="center"/>
    </xf>
    <xf numFmtId="0" fontId="3" fillId="0" borderId="2" xfId="3" applyFont="1" applyBorder="1" applyAlignment="1">
      <alignment horizontal="center" vertical="center"/>
    </xf>
    <xf numFmtId="0" fontId="3" fillId="0" borderId="3" xfId="3" applyFont="1" applyBorder="1" applyAlignment="1">
      <alignment horizontal="center" vertical="center"/>
    </xf>
    <xf numFmtId="0" fontId="3" fillId="0" borderId="4" xfId="3" applyFont="1" applyBorder="1" applyAlignment="1">
      <alignment horizontal="center" vertical="center"/>
    </xf>
    <xf numFmtId="0" fontId="3" fillId="0" borderId="5" xfId="3" applyFont="1" applyBorder="1" applyAlignment="1">
      <alignment horizontal="center" vertical="center"/>
    </xf>
    <xf numFmtId="0" fontId="3" fillId="0" borderId="6" xfId="3" applyFont="1" applyBorder="1" applyAlignment="1">
      <alignment horizontal="center" vertical="center"/>
    </xf>
    <xf numFmtId="0" fontId="7" fillId="2" borderId="7" xfId="5" applyFont="1" applyFill="1" applyBorder="1" applyAlignment="1">
      <alignment horizontal="center" vertical="center"/>
    </xf>
    <xf numFmtId="0" fontId="7" fillId="2" borderId="8" xfId="5" applyFont="1" applyFill="1" applyBorder="1" applyAlignment="1">
      <alignment horizontal="center" vertical="center"/>
    </xf>
    <xf numFmtId="0" fontId="7" fillId="2" borderId="9" xfId="5" applyFont="1" applyFill="1" applyBorder="1" applyAlignment="1">
      <alignment horizontal="center" vertical="center"/>
    </xf>
    <xf numFmtId="0" fontId="7" fillId="2" borderId="7" xfId="7" applyFont="1" applyFill="1" applyBorder="1" applyAlignment="1">
      <alignment horizontal="center" vertical="center"/>
    </xf>
    <xf numFmtId="0" fontId="7" fillId="2" borderId="8" xfId="7" applyFont="1" applyFill="1" applyBorder="1" applyAlignment="1">
      <alignment horizontal="center" vertical="center"/>
    </xf>
    <xf numFmtId="0" fontId="7" fillId="2" borderId="9" xfId="7" applyFont="1" applyFill="1" applyBorder="1" applyAlignment="1">
      <alignment horizontal="center" vertical="center"/>
    </xf>
    <xf numFmtId="0" fontId="7" fillId="2" borderId="7" xfId="9" applyFont="1" applyFill="1" applyBorder="1" applyAlignment="1">
      <alignment horizontal="center" vertical="center"/>
    </xf>
    <xf numFmtId="0" fontId="7" fillId="2" borderId="8" xfId="9" applyFont="1" applyFill="1" applyBorder="1" applyAlignment="1">
      <alignment horizontal="center" vertical="center"/>
    </xf>
    <xf numFmtId="0" fontId="7" fillId="2" borderId="9" xfId="9" applyFont="1" applyFill="1" applyBorder="1" applyAlignment="1">
      <alignment horizontal="center" vertical="center"/>
    </xf>
    <xf numFmtId="0" fontId="7" fillId="2" borderId="7" xfId="12" applyFont="1" applyFill="1" applyBorder="1" applyAlignment="1">
      <alignment horizontal="center" vertical="center"/>
    </xf>
    <xf numFmtId="0" fontId="7" fillId="2" borderId="8" xfId="12" applyFont="1" applyFill="1" applyBorder="1" applyAlignment="1">
      <alignment horizontal="center" vertical="center"/>
    </xf>
    <xf numFmtId="0" fontId="7" fillId="2" borderId="9" xfId="12" applyFont="1" applyFill="1" applyBorder="1" applyAlignment="1">
      <alignment horizontal="center" vertical="center"/>
    </xf>
    <xf numFmtId="0" fontId="7" fillId="2" borderId="7" xfId="13" applyFont="1" applyFill="1" applyBorder="1" applyAlignment="1">
      <alignment horizontal="center" vertical="center"/>
    </xf>
    <xf numFmtId="0" fontId="7" fillId="2" borderId="8" xfId="13" applyFont="1" applyFill="1" applyBorder="1" applyAlignment="1">
      <alignment horizontal="center" vertical="center"/>
    </xf>
    <xf numFmtId="0" fontId="7" fillId="2" borderId="9" xfId="13" applyFont="1" applyFill="1" applyBorder="1" applyAlignment="1">
      <alignment horizontal="center" vertical="center"/>
    </xf>
    <xf numFmtId="0" fontId="7" fillId="2" borderId="7" xfId="18" applyFont="1" applyFill="1" applyBorder="1" applyAlignment="1">
      <alignment horizontal="center" vertical="center"/>
    </xf>
    <xf numFmtId="0" fontId="7" fillId="2" borderId="8" xfId="18" applyFont="1" applyFill="1" applyBorder="1" applyAlignment="1">
      <alignment horizontal="center" vertical="center"/>
    </xf>
    <xf numFmtId="0" fontId="7" fillId="2" borderId="9" xfId="18" applyFont="1" applyFill="1" applyBorder="1" applyAlignment="1">
      <alignment horizontal="center" vertical="center"/>
    </xf>
    <xf numFmtId="0" fontId="7" fillId="2" borderId="7" xfId="20" applyFont="1" applyFill="1" applyBorder="1" applyAlignment="1">
      <alignment horizontal="center" vertical="center"/>
    </xf>
    <xf numFmtId="0" fontId="7" fillId="2" borderId="8" xfId="20" applyFont="1" applyFill="1" applyBorder="1" applyAlignment="1">
      <alignment horizontal="center" vertical="center"/>
    </xf>
    <xf numFmtId="0" fontId="7" fillId="2" borderId="9" xfId="20" applyFont="1" applyFill="1" applyBorder="1" applyAlignment="1">
      <alignment horizontal="center" vertical="center"/>
    </xf>
    <xf numFmtId="0" fontId="5" fillId="0" borderId="0" xfId="4" applyFont="1" applyAlignment="1">
      <alignment horizontal="center" vertical="center"/>
    </xf>
    <xf numFmtId="0" fontId="7" fillId="2" borderId="7" xfId="30" applyFont="1" applyFill="1" applyBorder="1" applyAlignment="1">
      <alignment horizontal="center" vertical="center"/>
    </xf>
    <xf numFmtId="0" fontId="7" fillId="2" borderId="8" xfId="30" applyFont="1" applyFill="1" applyBorder="1" applyAlignment="1">
      <alignment horizontal="center" vertical="center"/>
    </xf>
    <xf numFmtId="0" fontId="7" fillId="2" borderId="9" xfId="30" applyFont="1" applyFill="1" applyBorder="1" applyAlignment="1">
      <alignment horizontal="center" vertical="center"/>
    </xf>
    <xf numFmtId="0" fontId="3" fillId="2" borderId="7" xfId="21" applyFont="1" applyFill="1" applyBorder="1" applyAlignment="1">
      <alignment horizontal="center" vertical="center" wrapText="1"/>
    </xf>
    <xf numFmtId="0" fontId="3" fillId="2" borderId="8" xfId="21" applyFont="1" applyFill="1" applyBorder="1" applyAlignment="1">
      <alignment horizontal="center" vertical="center" wrapText="1"/>
    </xf>
    <xf numFmtId="0" fontId="3" fillId="2" borderId="9" xfId="21" applyFont="1" applyFill="1" applyBorder="1" applyAlignment="1">
      <alignment horizontal="center" vertical="center" wrapText="1"/>
    </xf>
    <xf numFmtId="0" fontId="3" fillId="2" borderId="7" xfId="4" applyFont="1" applyFill="1" applyBorder="1" applyAlignment="1">
      <alignment horizontal="center" vertical="center"/>
    </xf>
    <xf numFmtId="0" fontId="3" fillId="2" borderId="8" xfId="4" applyFont="1" applyFill="1" applyBorder="1" applyAlignment="1">
      <alignment horizontal="center" vertical="center"/>
    </xf>
    <xf numFmtId="0" fontId="3" fillId="2" borderId="9" xfId="4" applyFont="1" applyFill="1" applyBorder="1" applyAlignment="1">
      <alignment horizontal="center" vertical="center"/>
    </xf>
  </cellXfs>
  <cellStyles count="32">
    <cellStyle name="Comma 10 2" xfId="6" xr:uid="{71917E7B-416C-4F76-BA45-20EA745DA560}"/>
    <cellStyle name="Comma 12" xfId="17" xr:uid="{97322155-7C5F-4881-B405-103B61948A28}"/>
    <cellStyle name="Comma 14" xfId="22" xr:uid="{5834AB66-AB26-4522-8AE9-B6BBC209A113}"/>
    <cellStyle name="Comma 15" xfId="28" xr:uid="{B069E942-3718-4D29-A520-3AB0B1F5A4F6}"/>
    <cellStyle name="Comma 16" xfId="10" xr:uid="{60C61859-3558-4944-B52D-4A0F9752DA0D}"/>
    <cellStyle name="Comma 2" xfId="14" xr:uid="{9C219830-3197-4D55-8721-E352D7058DCB}"/>
    <cellStyle name="Comma 2 2" xfId="24" xr:uid="{DBC3E07A-FFEB-4254-BFA6-7749B7A481CB}"/>
    <cellStyle name="Currency" xfId="1" builtinId="4"/>
    <cellStyle name="Currency 12" xfId="27" xr:uid="{8989611E-4246-4319-AE4C-848BA8275125}"/>
    <cellStyle name="Currency 15" xfId="29" xr:uid="{529C3306-BA07-40C4-BA5E-48BB1FA23F17}"/>
    <cellStyle name="Currency 2" xfId="25" xr:uid="{193269C7-60AA-4935-9B49-01BDF2EEA66A}"/>
    <cellStyle name="Currency 4 2 2" xfId="31" xr:uid="{8C5E9EA9-E6C8-4EA9-A584-251DFD0F087E}"/>
    <cellStyle name="Normal" xfId="0" builtinId="0"/>
    <cellStyle name="Normal 10 10" xfId="12" xr:uid="{D51B51CC-6F50-4FA1-AA45-8457F81D389B}"/>
    <cellStyle name="Normal 101" xfId="3" xr:uid="{B3451D4A-F61B-487D-B8A0-185B33B9FCE5}"/>
    <cellStyle name="Normal 12" xfId="13" xr:uid="{9869DAEF-947F-4BCB-A373-D2A8B7D2E586}"/>
    <cellStyle name="Normal 12 10" xfId="16" xr:uid="{43726D72-D285-47B7-827C-0408527CEDBC}"/>
    <cellStyle name="Normal 13" xfId="18" xr:uid="{C6A84DCD-8AE7-4328-8200-68BA4C4504F1}"/>
    <cellStyle name="Normal 13 10" xfId="19" xr:uid="{025B32A5-268F-4A59-856C-1226D440D62E}"/>
    <cellStyle name="Normal 14" xfId="20" xr:uid="{DB030234-A5C0-4421-8A2C-D40A22EC05CB}"/>
    <cellStyle name="Normal 14 10" xfId="21" xr:uid="{11FDD49C-5AA9-4059-8E03-890CEFA7BB83}"/>
    <cellStyle name="Normal 15" xfId="26" xr:uid="{9B5D6308-2507-4035-AA73-A1E8EEB72141}"/>
    <cellStyle name="Normal 17" xfId="30" xr:uid="{50C85AE0-AFAE-4D02-B923-023C8FED0749}"/>
    <cellStyle name="Normal 2" xfId="4" xr:uid="{FF3F76A5-764C-4B8C-A324-AC19977A30F6}"/>
    <cellStyle name="Normal 2 2" xfId="5" xr:uid="{A01D522D-F623-41AF-A9E1-53B939451011}"/>
    <cellStyle name="Normal 3" xfId="15" xr:uid="{0D5C14A5-650C-477D-A887-707954B2E039}"/>
    <cellStyle name="Normal 7" xfId="7" xr:uid="{EEDEC71F-0047-4A75-93E6-1E0015F028F0}"/>
    <cellStyle name="Normal 7 2 10" xfId="8" xr:uid="{3FF9D833-C1AD-430D-85B6-0AEAB6C05221}"/>
    <cellStyle name="Normal 9" xfId="9" xr:uid="{49D88FDE-4CE7-4A11-9B56-4E1D2CF4D897}"/>
    <cellStyle name="Normal 9 2" xfId="11" xr:uid="{5D48058B-B92A-4B84-AECC-7C1A52C7FBAC}"/>
    <cellStyle name="Normal_Roofing Combined Labour and Material Rate jg rev 2" xfId="23" xr:uid="{75D6832B-05C9-4599-8496-D8CF63B446D2}"/>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63" Type="http://schemas.openxmlformats.org/officeDocument/2006/relationships/externalLink" Target="externalLinks/externalLink62.xml"/><Relationship Id="rId68" Type="http://schemas.openxmlformats.org/officeDocument/2006/relationships/externalLink" Target="externalLinks/externalLink67.xml"/><Relationship Id="rId7" Type="http://schemas.openxmlformats.org/officeDocument/2006/relationships/externalLink" Target="externalLinks/externalLink6.xml"/><Relationship Id="rId71" Type="http://schemas.openxmlformats.org/officeDocument/2006/relationships/externalLink" Target="externalLinks/externalLink70.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externalLink" Target="externalLinks/externalLink52.xml"/><Relationship Id="rId58" Type="http://schemas.openxmlformats.org/officeDocument/2006/relationships/externalLink" Target="externalLinks/externalLink57.xml"/><Relationship Id="rId66" Type="http://schemas.openxmlformats.org/officeDocument/2006/relationships/externalLink" Target="externalLinks/externalLink65.xml"/><Relationship Id="rId74"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externalLink" Target="externalLinks/externalLink56.xml"/><Relationship Id="rId61" Type="http://schemas.openxmlformats.org/officeDocument/2006/relationships/externalLink" Target="externalLinks/externalLink60.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 Id="rId60" Type="http://schemas.openxmlformats.org/officeDocument/2006/relationships/externalLink" Target="externalLinks/externalLink59.xml"/><Relationship Id="rId65" Type="http://schemas.openxmlformats.org/officeDocument/2006/relationships/externalLink" Target="externalLinks/externalLink64.xml"/><Relationship Id="rId73"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externalLink" Target="externalLinks/externalLink55.xml"/><Relationship Id="rId64" Type="http://schemas.openxmlformats.org/officeDocument/2006/relationships/externalLink" Target="externalLinks/externalLink63.xml"/><Relationship Id="rId69" Type="http://schemas.openxmlformats.org/officeDocument/2006/relationships/externalLink" Target="externalLinks/externalLink68.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72" Type="http://schemas.openxmlformats.org/officeDocument/2006/relationships/theme" Target="theme/theme1.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59" Type="http://schemas.openxmlformats.org/officeDocument/2006/relationships/externalLink" Target="externalLinks/externalLink58.xml"/><Relationship Id="rId67" Type="http://schemas.openxmlformats.org/officeDocument/2006/relationships/externalLink" Target="externalLinks/externalLink66.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62" Type="http://schemas.openxmlformats.org/officeDocument/2006/relationships/externalLink" Target="externalLinks/externalLink61.xml"/><Relationship Id="rId70" Type="http://schemas.openxmlformats.org/officeDocument/2006/relationships/externalLink" Target="externalLinks/externalLink69.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481012</xdr:colOff>
      <xdr:row>0</xdr:row>
      <xdr:rowOff>23813</xdr:rowOff>
    </xdr:from>
    <xdr:to>
      <xdr:col>5</xdr:col>
      <xdr:colOff>949093</xdr:colOff>
      <xdr:row>3</xdr:row>
      <xdr:rowOff>86935</xdr:rowOff>
    </xdr:to>
    <xdr:pic>
      <xdr:nvPicPr>
        <xdr:cNvPr id="2" name="Picture 1">
          <a:extLst>
            <a:ext uri="{FF2B5EF4-FFF2-40B4-BE49-F238E27FC236}">
              <a16:creationId xmlns:a16="http://schemas.microsoft.com/office/drawing/2014/main" id="{AC5222C3-2299-4E29-83E9-CDEA8FFD13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39337" y="23813"/>
          <a:ext cx="2373081" cy="748922"/>
        </a:xfrm>
        <a:prstGeom prst="rect">
          <a:avLst/>
        </a:prstGeom>
      </xdr:spPr>
    </xdr:pic>
    <xdr:clientData/>
  </xdr:twoCellAnchor>
  <xdr:oneCellAnchor>
    <xdr:from>
      <xdr:col>2</xdr:col>
      <xdr:colOff>654843</xdr:colOff>
      <xdr:row>71</xdr:row>
      <xdr:rowOff>119062</xdr:rowOff>
    </xdr:from>
    <xdr:ext cx="184731" cy="264560"/>
    <xdr:sp macro="" textlink="">
      <xdr:nvSpPr>
        <xdr:cNvPr id="3" name="TextBox 2">
          <a:extLst>
            <a:ext uri="{FF2B5EF4-FFF2-40B4-BE49-F238E27FC236}">
              <a16:creationId xmlns:a16="http://schemas.microsoft.com/office/drawing/2014/main" id="{8C9F01CE-2EE6-40B1-801E-40B8C02B3D74}"/>
            </a:ext>
          </a:extLst>
        </xdr:cNvPr>
        <xdr:cNvSpPr txBox="1"/>
      </xdr:nvSpPr>
      <xdr:spPr>
        <a:xfrm>
          <a:off x="8303418" y="240268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twoCellAnchor>
    <xdr:from>
      <xdr:col>12</xdr:col>
      <xdr:colOff>412750</xdr:colOff>
      <xdr:row>680</xdr:row>
      <xdr:rowOff>154781</xdr:rowOff>
    </xdr:from>
    <xdr:to>
      <xdr:col>15</xdr:col>
      <xdr:colOff>384968</xdr:colOff>
      <xdr:row>686</xdr:row>
      <xdr:rowOff>39687</xdr:rowOff>
    </xdr:to>
    <xdr:sp macro="" textlink="">
      <xdr:nvSpPr>
        <xdr:cNvPr id="4" name="TextBox 3">
          <a:extLst>
            <a:ext uri="{FF2B5EF4-FFF2-40B4-BE49-F238E27FC236}">
              <a16:creationId xmlns:a16="http://schemas.microsoft.com/office/drawing/2014/main" id="{87EF7794-E31D-422A-A673-D7E170E4F3F8}"/>
            </a:ext>
          </a:extLst>
        </xdr:cNvPr>
        <xdr:cNvSpPr txBox="1"/>
      </xdr:nvSpPr>
      <xdr:spPr>
        <a:xfrm>
          <a:off x="19986625" y="222182531"/>
          <a:ext cx="2810668" cy="53998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twoCellAnchor>
    <xdr:from>
      <xdr:col>12</xdr:col>
      <xdr:colOff>412750</xdr:colOff>
      <xdr:row>680</xdr:row>
      <xdr:rowOff>154781</xdr:rowOff>
    </xdr:from>
    <xdr:to>
      <xdr:col>15</xdr:col>
      <xdr:colOff>384968</xdr:colOff>
      <xdr:row>686</xdr:row>
      <xdr:rowOff>39687</xdr:rowOff>
    </xdr:to>
    <xdr:sp macro="" textlink="">
      <xdr:nvSpPr>
        <xdr:cNvPr id="5" name="TextBox 4">
          <a:extLst>
            <a:ext uri="{FF2B5EF4-FFF2-40B4-BE49-F238E27FC236}">
              <a16:creationId xmlns:a16="http://schemas.microsoft.com/office/drawing/2014/main" id="{F2AA0327-0D16-427B-93E5-E69ABF77A3DA}"/>
            </a:ext>
          </a:extLst>
        </xdr:cNvPr>
        <xdr:cNvSpPr txBox="1"/>
      </xdr:nvSpPr>
      <xdr:spPr>
        <a:xfrm>
          <a:off x="19986625" y="222182531"/>
          <a:ext cx="2810668" cy="53998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twoCellAnchor>
    <xdr:from>
      <xdr:col>12</xdr:col>
      <xdr:colOff>412750</xdr:colOff>
      <xdr:row>680</xdr:row>
      <xdr:rowOff>154781</xdr:rowOff>
    </xdr:from>
    <xdr:to>
      <xdr:col>15</xdr:col>
      <xdr:colOff>384968</xdr:colOff>
      <xdr:row>686</xdr:row>
      <xdr:rowOff>39687</xdr:rowOff>
    </xdr:to>
    <xdr:sp macro="" textlink="">
      <xdr:nvSpPr>
        <xdr:cNvPr id="6" name="TextBox 5">
          <a:extLst>
            <a:ext uri="{FF2B5EF4-FFF2-40B4-BE49-F238E27FC236}">
              <a16:creationId xmlns:a16="http://schemas.microsoft.com/office/drawing/2014/main" id="{63A067CA-63D1-4217-9191-83035A1872DA}"/>
            </a:ext>
          </a:extLst>
        </xdr:cNvPr>
        <xdr:cNvSpPr txBox="1"/>
      </xdr:nvSpPr>
      <xdr:spPr>
        <a:xfrm>
          <a:off x="19986625" y="222182531"/>
          <a:ext cx="2810668" cy="53998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s1\users\stuart.bowen\my%20documents\Lee%20Valley\Sub%20contract%20Liabilities\Liabilities%20-%20Lee%20Valley%20-%20Apr%2005%20CVR.xls" TargetMode="External"/></Relationships>
</file>

<file path=xl/externalLinks/_rels/externalLink10.xml.rels><?xml version="1.0" encoding="UTF-8" standalone="yes"?>
<Relationships xmlns="http://schemas.openxmlformats.org/package/2006/relationships"><Relationship Id="rId2" Type="http://schemas.microsoft.com/office/2019/04/relationships/externalLinkLongPath" Target="file:///C:\Users\chris.charles\Desktop\Pricing%20Info\Goldington%20Estate\Goldington%20Estate\Users\Tony.Berry\AppData\Local\Microsoft\Windows\Temporary%20Internet%20Files\Content.Outlook\GCFJFX4X\BD0703%20Ipswich%20Gas%20Bid%20Model%20mk%201%20120619.xls?EA59FA3B" TargetMode="External"/><Relationship Id="rId1" Type="http://schemas.openxmlformats.org/officeDocument/2006/relationships/externalLinkPath" Target="file:///\\EA59FA3B\BD0703%20Ipswich%20Gas%20Bid%20Model%20mk%201%2012061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Contract%20211%20-%20Lambeth%20SCMG-1\211%20-%20LHS\211%200030%20-%20LHS%20CEDAR%20ESTATE%20INTERALS%20ONLY\QUANTITY%20SURVEYOR\Internals\Valuations\Valuation%201\Valuation%201\Cedars%20Estate%20-%20Valuation%201.xlsm" TargetMode="External"/></Relationships>
</file>

<file path=xl/externalLinks/_rels/externalLink12.xml.rels><?xml version="1.0" encoding="UTF-8" standalone="yes"?>
<Relationships xmlns="http://schemas.openxmlformats.org/package/2006/relationships"><Relationship Id="rId2" Type="http://schemas.microsoft.com/office/2019/04/relationships/externalLinkLongPath" Target="file:///\\FPMAIN\Estimator\LON&amp;SE\Tenders%202017\1%20-%20January\JR004618%20LB%20Camden%20-%20Chennies%20%20Cecil%20Rhodes\6%20-%20Tender%20Workbook\Documents%20and%20Settings\David.Ham\Local%20Settings\Temporary%20Internet%20Files\OLK10\Midlands%20Cluster%20Budget%20details%202010-11%20FF%20v1%200.xls?8C15FA9B" TargetMode="External"/><Relationship Id="rId1" Type="http://schemas.openxmlformats.org/officeDocument/2006/relationships/externalLinkPath" Target="file:///\\8C15FA9B\Midlands%20Cluster%20Budget%20details%202010-11%20FF%20v1%20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pmain\Tender%20Diary\Copy%20of%20Tender%20Workbook.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U:\shared\wp\Property%20List%20High%20Priority%20Add%20In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PMAIN\Estimator\LON&amp;SE\Tenders%202017\1%20-%20January\JR004618%20LB%20Camden%20-%20Chennies%20%20Cecil%20Rhodes\6%20-%20Tender%20Workbook\FDC\V5fdc\Mgmtacs\2004\12%20December%20+%20YEAR%20END%202004\GBR%20pages\Financials\Dec04_BGR.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hsfas02\corpdata\Documents%20and%20Settings\wrightb\Local%20Settings\Temporary%20Internet%20Files\OLK77\BG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PMAIN\Estimator\LON&amp;SE\Tenders%202017\1%20-%20January\JR004618%20LB%20Camden%20-%20Chennies%20%20Cecil%20Rhodes\6%20-%20Tender%20Workbook\V5fdc\Mgmtacs\2003\09%20September%202003\GBR%20pages\BGR%20-%20Sep.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ls1\users\stuart.bowen\my%20documents\Berrybridge%20ph2\Liabilities\June%2005%20Liabilities%20-%20Berrybridge%20Kitchens%20129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PMAIN\Estimator\LON&amp;SE\Tenders%202017\1%20-%20January\JR004618%20LB%20Camden%20-%20Chennies%20%20Cecil%20Rhodes\6%20-%20Tender%20Workbook\LE1%20uploads\BGR\Mth\BGR%20Gas%20-%202003%20act.xls"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C:\Users\chris.charles\Desktop\Pricing%20Info\Goldington%20Estate\Goldington%20Estate\FS%20Central\Finance\1.%20Forecasts\09-10\F3%2009-10\Corporate%20Centre%20F3%202009-10\Done\Summary\Corporate%20Centre%20recharge%20allocation%202010-11%20full%20Costs.xls?F9215F06" TargetMode="External"/><Relationship Id="rId1" Type="http://schemas.openxmlformats.org/officeDocument/2006/relationships/externalLinkPath" Target="file:///\\F9215F06\Corporate%20Centre%20recharge%20allocation%202010-11%20full%20Cost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PMAIN\Estimator\LON&amp;SE\Tenders%202017\1%20-%20January\JR004618%20LB%20Camden%20-%20Chennies%20%20Cecil%20Rhodes\6%20-%20Tender%20Workbook\FDC\V5fdc\Mgmtacs\2004\12%20December%20+%20YEAR%20END%202004\GBR%20pages\Financials\Dec04_Luminu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PMAIN\Estimator\LON&amp;SE\Tenders%202017\1%20-%20January\JR004618%20LB%20Camden%20-%20Chennies%20%20Cecil%20Rhodes\6%20-%20Tender%20Workbook\V5fdc\Mgmtacs\2003\03%20March%202003\GBR%20pages\Consolidated_Brand%20Unit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gar4\Archive\21636\Cost%20Information\Budget%20Estimates\Post%20Bid\Elemental%20Cost%20Plan%20-%2004-08-07.xls" TargetMode="External"/></Relationships>
</file>

<file path=xl/externalLinks/_rels/externalLink23.xml.rels><?xml version="1.0" encoding="UTF-8" standalone="yes"?>
<Relationships xmlns="http://schemas.openxmlformats.org/package/2006/relationships"><Relationship Id="rId2" Type="http://schemas.microsoft.com/office/2019/04/relationships/externalLinkLongPath" Target="file:///C:\Users\chris.charles\Desktop\Pricing%20Info\Goldington%20Estate\Goldington%20Estate\FS%20Central\Finance\1.%20Forecasts\10-11\F1%2010-11\Morrison%20FS%20Central\Cost%20Centre%20working%20files\Returned%20versions\Returned%20BD%20Cost%20Centre%20F1%202010-11%20FF%20mk1%201.xls?A6F644A3" TargetMode="External"/><Relationship Id="rId1" Type="http://schemas.openxmlformats.org/officeDocument/2006/relationships/externalLinkPath" Target="file:///\\A6F644A3\Returned%20BD%20Cost%20Centre%20F1%202010-11%20FF%20mk1%20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PMAIN\Estimator\LON&amp;SE\Tenders%202017\1%20-%20January\JR004618%20LB%20Camden%20-%20Chennies%20%20Cecil%20Rhodes\6%20-%20Tender%20Workbook\FDC\V5fdc\Mgmtacs\2004\12%20December%20+%20YEAR%20END%202004\GBR%20pages\Financials\Dec04_CB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PMAIN\Estimator\LON&amp;SE\Tenders%202017\1%20-%20January\JR004618%20LB%20Camden%20-%20Chennies%20%20Cecil%20Rhodes\6%20-%20Tender%20Workbook\Documents%20and%20Settings\wrightb\Local%20Settings\Temporary%20Internet%20Files\OLK77\BGR.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PMAIN\Estimator\LON&amp;SE\Tenders%202017\1%20-%20January\JR004618%20LB%20Camden%20-%20Chennies%20%20Cecil%20Rhodes\6%20-%20Tender%20Workbook\FDC\V5fdc\Mgmtacs\2004\12%20December%20+%20YEAR%20END%202004\GBR%20pages\Financials\Dec04_CE.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hsfas02\corpdata\FS%20Central\Finance\7.%20Month%20End\09-10\4.%20Jul09\TM1%20Reporting\Management%20Reporting\Tunde\MFSL%20consolidation%20TM1%20v3.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hsfas02\corpdata\FS%20Central\Finance\2.%20Projects\M00209%20Project%20Reporting\02%20Functional%20Deliverables\Excel%20Specs\Summary%20Bal%20scorecard\Balanced%20score%20card%20-%20working%20model%20mk%201.3%20(TM1).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Damian\Email%20Quotes\C%20Watkins\Ballymore%20@%20Crossharbour%2030-06-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ECRETARY\_RGC%20-%20NJW%20CLIENT%20FILES\612000%20East%20Thames%20Housing%20Group\612023%20Epping%20Forest%20General%20Feasibilities\PHASE%202014%20FEASIBILITIES\11%20-%20Vere%20Road%20Loughton\Financial\Feasibility\20141029%20Vere%20Road%20Feas01.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Rpublic\Maint\smulcahy\Programme%20officer%20file\29%20July%20Copy%20of%20PROG_SETR%20Decent%20Homes.xls" TargetMode="External"/></Relationships>
</file>

<file path=xl/externalLinks/_rels/externalLink31.xml.rels><?xml version="1.0" encoding="UTF-8" standalone="yes"?>
<Relationships xmlns="http://schemas.openxmlformats.org/package/2006/relationships"><Relationship Id="rId2" Type="http://schemas.microsoft.com/office/2019/04/relationships/externalLinkLongPath" Target="file:///\\FPMAIN\Estimator\LON&amp;SE\Tenders%202017\1%20-%20January\JR004618%20LB%20Camden%20-%20Chennies%20%20Cecil%20Rhodes\6%20-%20Tender%20Workbook\FS%20Central\Finance\7.%20Month%20End\10-11\04.Jul%2010\TM1%20Reporting\Management%20Reporting\Month%20End%20Pack\Morrison%20Mgt%20Act%2007%2010.xls?23DFA46E" TargetMode="External"/><Relationship Id="rId1" Type="http://schemas.openxmlformats.org/officeDocument/2006/relationships/externalLinkPath" Target="file:///\\23DFA46E\Morrison%20Mgt%20Act%2007%2010.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hsfas02\corpdata\FS%20Central\Finance\7.%20Month%20End\09-10\4.%20Jul09\TM1%20Reporting\Management%20Reporting\Tunde\Midlands_June.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FS%20Central\Finance\1.%20Forecasts\09-10\F3%2009-10\Corporate%20Centre%20F3%202009-10\Done\Corporate%20Centre%20Output%20Reports\Budget%20Bible%20Template%202010-11%20Consolidated%20mk1.1%20FF.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hsfas02\Data\FS%20Central\Finance\1.%20Forecasts\09-10\F3%2009-10\Corporate%20Centre%20F3%202009-10\Done\Up%20Load%20sheets\TM1%20forecast%20upload%20sheet%20Corporate%20Centre%20FINAL%20(order%20book%20fix)v6.xls" TargetMode="External"/></Relationships>
</file>

<file path=xl/externalLinks/_rels/externalLink35.xml.rels><?xml version="1.0" encoding="UTF-8" standalone="yes"?>
<Relationships xmlns="http://schemas.openxmlformats.org/package/2006/relationships"><Relationship Id="rId2" Type="http://schemas.microsoft.com/office/2019/04/relationships/externalLinkLongPath" Target="file:///\\FPMAIN\Estimator\LON&amp;SE\Tenders%202017\1%20-%20January\JR004618%20LB%20Camden%20-%20Chennies%20%20Cecil%20Rhodes\6%20-%20Tender%20Workbook\FS%20Central\Finance\1.%20Forecasts\09-10\F3%2009-10\1st%20Submission%20210110\Midlands\TM1%20forecast%20upload%20sheet%20Midlandsbackup.xls?F61FD28A" TargetMode="External"/><Relationship Id="rId1" Type="http://schemas.openxmlformats.org/officeDocument/2006/relationships/externalLinkPath" Target="file:///\\F61FD28A\TM1%20forecast%20upload%20sheet%20Midlandsbackup.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FPMAIN\Estimator\LON&amp;SE\Tenders%202017\1%20-%20January\JR004618%20LB%20Camden%20-%20Chennies%20%20Cecil%20Rhodes\6%20-%20Tender%20Workbook\FDC\V5fdc\Mgmtacs\2004\12%20December%20+%20YEAR%20END%202004\GBR%20pages\Financials\Dec04_CSL.xls" TargetMode="External"/></Relationships>
</file>

<file path=xl/externalLinks/_rels/externalLink37.xml.rels><?xml version="1.0" encoding="UTF-8" standalone="yes"?>
<Relationships xmlns="http://schemas.openxmlformats.org/package/2006/relationships"><Relationship Id="rId2" Type="http://schemas.microsoft.com/office/2019/04/relationships/externalLinkLongPath" Target="file:///C:\Users\chris.charles\Desktop\Pricing%20Info\Goldington%20Estate\Goldington%20Estate\FS%20Central\Finance\1.%20Forecasts\09-10\F3%2009-10\Corporate%20Centre%20F3%202009-10\Done\Corporate%20Centre%20Output%20Reports\Budget%20Bible%20Template%202010-11%20Consolidated%20mk1.1%20FF.xls?FB58A266" TargetMode="External"/><Relationship Id="rId1" Type="http://schemas.openxmlformats.org/officeDocument/2006/relationships/externalLinkPath" Target="file:///\\FB58A266\Budget%20Bible%20Template%202010-11%20Consolidated%20mk1.1%20FF.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hsfas02\corpdata\Documents%20and%20Settings\wrightb\Local%20Settings\Temporary%20Internet%20Files\OLK77\Europe.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FPMAIN\Estimator\LON&amp;SE\Tenders%202017\1%20-%20January\JR004618%20LB%20Camden%20-%20Chennies%20%20Cecil%20Rhodes\6%20-%20Tender%20Workbook\FDC\V5fdc\Mgmtacs\2004\12%20December%20+%20YEAR%20END%202004\GBR%20pages\Financials\Dec04_N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MAIN\Estimator\LON&amp;SE\Tenders%202017\1%20-%20January\JR004618%20LB%20Camden%20-%20Chennies%20%20Cecil%20Rhodes\6%20-%20Tender%20Workbook\FDC\V5fdc\Mgmtacs\2004\12%20December%20+%20YEAR%20END%202004\GBR%20pages\PDF%20Files\Dec%20GBR%20170105.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FPMAIN\Estimator\LON&amp;SE\Tenders%202017\1%20-%20January\JR004618%20LB%20Camden%20-%20Chennies%20%20Cecil%20Rhodes\6%20-%20Tender%20Workbook\FDC\V5fdc\Mgmtacs\2004\12%20December%20+%20YEAR%20END%202004\GBR%20pages\Financials\Dec04_Luseo.xls" TargetMode="External"/></Relationships>
</file>

<file path=xl/externalLinks/_rels/externalLink41.xml.rels><?xml version="1.0" encoding="UTF-8" standalone="yes"?>
<Relationships xmlns="http://schemas.openxmlformats.org/package/2006/relationships"><Relationship Id="rId2" Type="http://schemas.microsoft.com/office/2019/04/relationships/externalLinkLongPath" Target="file:///\\FPMAIN\Estimator\LON&amp;SE\Tenders%202017\1%20-%20January\JR004618%20LB%20Camden%20-%20Chennies%20%20Cecil%20Rhodes\6%20-%20Tender%20Workbook\FS%20Central\Finance\7.%20Month%20End\10-11\05.Aug%2010\TM1%20Reporting\Management%20Reporting\Month%20End%20Pack\Morrison%20Mgt%20Act%2008%2010%20V2.xls?A769DF0A" TargetMode="External"/><Relationship Id="rId1" Type="http://schemas.openxmlformats.org/officeDocument/2006/relationships/externalLinkPath" Target="file:///\\A769DF0A\Morrison%20Mgt%20Act%2008%2010%20V2.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FPMAIN\Estimator\LON&amp;SE\Tenders%202017\1%20-%20January\JR004618%20LB%20Camden%20-%20Chennies%20%20Cecil%20Rhodes\6%20-%20Tender%20Workbook\LBC%20Goldington%20Estate%20M%20&amp;%20E%20Summary%20Reviewed.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hsfas02\corpdata\FS%20Central\Finance\7.%20Month%20End\09-10\4.%20Jul09\TM1%20Reporting\Management%20Reporting\Pages%20with%20commentary%2011_8%20LUNCH\Group%20Pages_July.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hsfas02\ts%20home$\Documents%20and%20Settings\GWakeley\Local%20Settings\Temporary%20Internet%20Files\OLKBF\Account%20Management%20Sales%20Pipeline-v2-SR-28-2-08.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FPMAIN\Estimator\LON&amp;SE\Tenders%202017\1%20-%20January\JR004618%20LB%20Camden%20-%20Chennies%20%20Cecil%20Rhodes\6%20-%20Tender%20Workbook\FS%20Central\Finance\1.%20Forecasts\09-10\F3%2009-10\Targets\F3%200910%20Target%20setting%20v1.2.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Users\bradley.webster\Downloads\Record%20of%20Tenders%20Received%20-%20Eltham%20Office%2030-10-29.xlsm"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FPMAIN\Estimator\LON&amp;SE\Tenders%202017\1%20-%20January\JR004618%20LB%20Camden%20-%20Chennies%20%20Cecil%20Rhodes\6%20-%20Tender%20Workbook\FDC\V5fdc\Mgmtacs\2004\12%20December%20+%20YEAR%20END%202004\GBR%20pages\Financials\Dec04_IS.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hsfas02\corpdata\DOCUME~1\hintont\LOCALS~1\Temp\Link%20with%20Day1\Breakdowns.xls" TargetMode="External"/></Relationships>
</file>

<file path=xl/externalLinks/_rels/externalLink49.xml.rels><?xml version="1.0" encoding="UTF-8" standalone="yes"?>
<Relationships xmlns="http://schemas.openxmlformats.org/package/2006/relationships"><Relationship Id="rId2" Type="http://schemas.microsoft.com/office/2019/04/relationships/externalLinkLongPath" Target="file:///\\FPMAIN\Estimator\LON&amp;SE\Tenders%202017\1%20-%20January\JR004618%20LB%20Camden%20-%20Chennies%20%20Cecil%20Rhodes\6%20-%20Tender%20Workbook\FS%20Central\Finance\7.%20Month%20End\10-11\01.Apr%2010\TM1%20Reporting\Management%20Reporting\Month%20End%20Pack\Morrison%20Mgt%20Act%2004%2010.xls?A02E2858" TargetMode="External"/><Relationship Id="rId1" Type="http://schemas.openxmlformats.org/officeDocument/2006/relationships/externalLinkPath" Target="file:///\\A02E2858\Morrison%20Mgt%20Act%2004%20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chris.charles\Desktop\254.025%20Winchester%20-%20Pricing%20doc%2025%2005%2018%20Rev%20A.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FPMAIN\Estimator\LON&amp;SE\Tenders%202017\1%20-%20January\JR004618%20LB%20Camden%20-%20Chennies%20%20Cecil%20Rhodes\6%20-%20Tender%20Workbook\FDC\V5fdc\Mgmtacs\2004\12%20December%20+%20YEAR%20END%202004\GBR%20pages\KPI's\Dec04_CBS_KPI.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FPMAIN\Estimator\LON&amp;SE\Tenders%202017\1%20-%20January\JR004618%20LB%20Camden%20-%20Chennies%20%20Cecil%20Rhodes\6%20-%20Tender%20Workbook\V5fdc\Mgmtacs\2004\03%20March%20+%20Q1\March%20month%20end%20KPIs\CBS.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FPMAIN\Estimator\LON&amp;SE\Tenders%202017\1%20-%20January\JR004618%20LB%20Camden%20-%20Chennies%20%20Cecil%20Rhodes\6%20-%20Tender%20Workbook\FDC\V5fdc\Mgmtacs\2004\12%20December%20+%20YEAR%20END%202004\GBR%20pages\KPI's\Dec04_BGR_KPI.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FPMAIN\Estimator\LON&amp;SE\Tenders%202017\1%20-%20January\JR004618%20LB%20Camden%20-%20Chennies%20%20Cecil%20Rhodes\6%20-%20Tender%20Workbook\FDC\V5fdc\Mgmtacs\2004\12%20December%20+%20YEAR%20END%202004\GBR%20pages\KPI's\Dec04_NA_KPI.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hsfas02\corpdata\TEMP\Competitor%20Operating%20Analysi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FPMAIN\Estimator\Users\michael.gourlay\Desktop\Cecil%20Rhodes%20House%20Take%20Off%20Sheets.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hsfas02\Data\FS%20Central\Finance\7.%20Month%20End\09-10\6.%20Sep09\central\central%20overheads_September%20mk%201.0.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FPMAIN\Estimator\LON&amp;SE\Tenders%202017\1%20-%20January\JR004618%20LB%20Camden%20-%20Chennies%20%20Cecil%20Rhodes\6%20-%20Tender%20Workbook\FS%20Central\Finance\7.%20Month%20End\09-10\9.%20Dec09\Central\Central%20overheads_December%20mk%201.0.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W:\Public%20Sector%20Regeneration\Lambeth\5449%20-%201718%20Programme\Copy%20of%20Lambeth%2017-18%20programme-090117%20-%20100317.xlsx" TargetMode="External"/></Relationships>
</file>

<file path=xl/externalLinks/_rels/externalLink59.xml.rels><?xml version="1.0" encoding="UTF-8" standalone="yes"?>
<Relationships xmlns="http://schemas.openxmlformats.org/package/2006/relationships"><Relationship Id="rId2" Type="http://schemas.microsoft.com/office/2019/04/relationships/externalLinkLongPath" Target="file:///C:\Users\chris.charles\Desktop\Pricing%20Info\Goldington%20Estate\Goldington%20Estate\FS%20Central\Finance\7.%20Month%20End\10-11\01.Apr%2010\TM1%20Reporting\Management%20Reporting\Month%20End%20Pack\South%20Region\North%20Cluster%20(South)%20-%20Contracts.xls?2E8FC556" TargetMode="External"/><Relationship Id="rId1" Type="http://schemas.openxmlformats.org/officeDocument/2006/relationships/externalLinkPath" Target="file:///\\2E8FC556\North%20Cluster%20(South)%20-%20Contract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CLIENTS%20-%20PROJECTS\609%20-%20699\638000%20LB%20Bromley\638095%20Farnborough%20Primary%20School\Financial\Draft%20Farnborough%20School%20%20Feasibilty%20-%20%20Issue%2001.xlsx"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FPMAIN\Estimator\LON&amp;SE\Tenders%202017\1%20-%20January\JR004618%20LB%20Camden%20-%20Chennies%20%20Cecil%20Rhodes\6%20-%20Tender%20Workbook\FDC\V5fdc\Mgmtacs\2004\12%20December%20+%20YEAR%20END%202004\GBR%20pages\Financials\Dec04_One.Tel.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PS01-FILE1001\Waltham%20Abbey\steve%20freame\Documents%20and%20Settings\Rob%20McGregor.APOLLO\Local%20Settings\Temporary%20Internet%20Files\OLKB\Gaskells%20Package%20with%20notes.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FPMAIN\Estimator\LON&amp;SE\Tenders%202017\1%20-%20January\JR004618%20LB%20Camden%20-%20Chennies%20%20Cecil%20Rhodes\6%20-%20Tender%20Workbook\FDC\V5fdc\Mgmtacs\2004\12%20December%20+%20YEAR%20END%202004\GBR%20pages\Group%20pages\Dec04_External%20Group%20P&amp;L.xls" TargetMode="External"/></Relationships>
</file>

<file path=xl/externalLinks/_rels/externalLink63.xml.rels><?xml version="1.0" encoding="UTF-8" standalone="yes"?>
<Relationships xmlns="http://schemas.openxmlformats.org/package/2006/relationships"><Relationship Id="rId2" Type="http://schemas.microsoft.com/office/2019/04/relationships/externalLinkLongPath" Target="file:///\\FPMAIN\Estimator\LON&amp;SE\Tenders%202017\1%20-%20January\JR004618%20LB%20Camden%20-%20Chennies%20%20Cecil%20Rhodes\6%20-%20Tender%20Workbook\FDC\V5fdc\Mgmtacs\2004\12%20December%20+%20YEAR%20END%202004\GBR%20pages\Group%20pages\Dec04_Internal%20Group%20P&amp;L%20DO%20NOT%20REFRESH.xls?9E28E8F6" TargetMode="External"/><Relationship Id="rId1" Type="http://schemas.openxmlformats.org/officeDocument/2006/relationships/externalLinkPath" Target="file:///\\9E28E8F6\Dec04_Internal%20Group%20P&amp;L%20DO%20NOT%20REFRESH.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E:\Trevor's%20Files\QS_stuff\WYG%20stuff\Nov%202013_T%20Spike\QS%20PRACTICE_PROCEDURES\Draft%20Estimating%20template.xlsm"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hsfas02\corpdata\FINANCE\01)%20A%20&amp;%20R\2005\09)%20Reporting\Data%20Validation\EMG%20data%20validation.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FPMAIN\Estimator\LON&amp;SE\Tenders%202017\1%20-%20January\JR004618%20LB%20Camden%20-%20Chennies%20%20Cecil%20Rhodes\6%20-%20Tender%20Workbook\FS%20Central\Finance\1.%20Forecasts\Templates\Forecast%20Templates\South\TM1%20forecast%20upload%20sheet%20London.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hsfas02\corpdata\FS%20Central\Finance\7.%20Month%20End\09-10\4.%20Jul09\TM1%20Reporting\Management%20Reporting\Tunde\Copy%20of%20South%20Region.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R:\Contract%20211%20-%20Lambeth%20SCMG-1\211%20-%20LHS\211%200042%20-%20FED%20PROGRAMME\Quantity%20Surveyor\Valuations\Valuation%205\SOW_Central_FED_Borough%20Wide_%20Out_91116.xlsx"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H:\Lotus\Notes\notes702C88\Central_1617_FED_Upgrades_SoW_080816.xlsx" TargetMode="External"/></Relationships>
</file>

<file path=xl/externalLinks/_rels/externalLink7.xml.rels><?xml version="1.0" encoding="UTF-8" standalone="yes"?>
<Relationships xmlns="http://schemas.openxmlformats.org/package/2006/relationships"><Relationship Id="rId2" Type="http://schemas.microsoft.com/office/2019/04/relationships/externalLinkLongPath" Target="file:///\\FPMAIN\Estimator\LON&amp;SE\Tenders%202017\1%20-%20January\JR004618%20LB%20Camden%20-%20Chennies%20%20Cecil%20Rhodes\6%20-%20Tender%20Workbook\Documents%20and%20Settings\daniel.leckey\Local%20Settings\Temporary%20Internet%20Files\OLK1\balanced%20scorecard%20081103.xls?87E41330" TargetMode="External"/><Relationship Id="rId1" Type="http://schemas.openxmlformats.org/officeDocument/2006/relationships/externalLinkPath" Target="file:///\\87E41330\balanced%20scorecard%20081103.xls" TargetMode="External"/></Relationships>
</file>

<file path=xl/externalLinks/_rels/externalLink70.xml.rels><?xml version="1.0" encoding="UTF-8" standalone="yes"?>
<Relationships xmlns="http://schemas.openxmlformats.org/package/2006/relationships"><Relationship Id="rId2" Type="http://schemas.microsoft.com/office/2019/04/relationships/externalLinkLongPath" Target="file:///\\FPMAIN\Estimator\LON&amp;SE\Tenders%202017\1%20-%20January\JR004618%20LB%20Camden%20-%20Chennies%20%20Cecil%20Rhodes\6%20-%20Tender%20Workbook\FS%20Central\Finance\1.%20Forecasts\09-10\F1%2009-10\Submissions\Second%20draft\MPC%20upload%20F1%20second%20draft%2009-10mk.2.xls?45626275" TargetMode="External"/><Relationship Id="rId1" Type="http://schemas.openxmlformats.org/officeDocument/2006/relationships/externalLinkPath" Target="file:///\\45626275\MPC%20upload%20F1%20second%20draft%2009-10mk.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PMAIN\Estimator\LON&amp;SE\Tenders%202017\1%20-%20January\JR004618%20LB%20Camden%20-%20Chennies%20%20Cecil%20Rhodes\6%20-%20Tender%20Workbook\V5fdc\Mgmtacs\2004\03%20March%20+%20Q1\March%20month%20end%20KPIs\BGR%20KPIs%20March%200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CLIENTS%20-%20PROJECTS\700%20-%20799\773000%20Welwyn%20Hatfield\773001%20Furzen%20Crescent%20&amp;%20Garden%20Avenue\Finance\Pre-Tender%20Estimate\Issue%2001%20Estimate\Garden%20Avenue%20elemental%20estim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 Joiner"/>
      <sheetName val="Decoration"/>
      <sheetName val="Flooring"/>
      <sheetName val="Plumbing + Heating"/>
      <sheetName val="Electrical"/>
      <sheetName val="Plastering"/>
      <sheetName val="Mastic"/>
      <sheetName val="Core drilling Holecore"/>
      <sheetName val="Core drilling RT Coredrill"/>
      <sheetName val="Steelwork"/>
      <sheetName val="Wall tiling"/>
      <sheetName val="BCL Labour CTC"/>
      <sheetName val="Materials"/>
      <sheetName val="Skips CTC"/>
      <sheetName val="BCL Labour TC"/>
      <sheetName val="Prelims CTC"/>
      <sheetName val="Sheet3"/>
      <sheetName val="Sheet2"/>
      <sheetName val="Sheet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Operational Objectives"/>
      <sheetName val="Graph"/>
      <sheetName val="Bid Input"/>
      <sheetName val="Summary standard year 1"/>
      <sheetName val="BSC 1"/>
      <sheetName val="Risk Analysis"/>
      <sheetName val="KPIs"/>
      <sheetName val="KPIs Mobilised"/>
      <sheetName val="Adjustment sheet"/>
      <sheetName val="P&amp;L Yrly"/>
      <sheetName val="Balance Sheet"/>
      <sheetName val="Cash Flow"/>
      <sheetName val="P&amp;L Yrly Mobilised"/>
      <sheetName val="Balance Sheet Mobilised"/>
      <sheetName val="Cash Flow Mobilised"/>
      <sheetName val="P&amp;L Yr 1 Mobilised"/>
      <sheetName val="Balance Sheet Yr 1 Mobilised"/>
      <sheetName val="Cash Flow Yr 1 Mobilised"/>
      <sheetName val="P&amp;L Yr 2 Mobilised"/>
      <sheetName val="Balance Sheet Yr 2 Mobilised"/>
      <sheetName val="Cash Flow Yr 2 Mobilised"/>
      <sheetName val="P&amp;L Yr 3 Mobilised"/>
      <sheetName val="Balance Sheet Yr 3 Mobilised"/>
      <sheetName val="Cash Flow Yr 3 Mobilised"/>
      <sheetName val="P&amp;L Yr 1"/>
      <sheetName val="Balance Sheet Yr 1"/>
      <sheetName val="Cash Flow Yr 1"/>
      <sheetName val="BS Input Sheet"/>
      <sheetName val="BS Input Sheet Yr 1"/>
      <sheetName val="BS Input Sheet Yr 1 Mobilised"/>
      <sheetName val="BS Input Sheet Yr 2 Mobilised"/>
      <sheetName val="BS Input Sheet Yr 3 Mobilised"/>
      <sheetName val="P&amp;L Working"/>
      <sheetName val="Instructions"/>
      <sheetName val="Checks"/>
      <sheetName val="Mobilisations by Period (FF)"/>
      <sheetName val="Sign-Off"/>
      <sheetName val="Capex Lists"/>
      <sheetName val="Capex form"/>
      <sheetName val="Start-up costs"/>
      <sheetName val="Load into TM1"/>
      <sheetName val="P&amp;L Monthly "/>
      <sheetName val="Mobilisations by Period (FF (2)"/>
      <sheetName val="Lists"/>
      <sheetName val="BS &amp; CF Notes"/>
      <sheetName val="Capex Input"/>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ow r="4">
          <cell r="A4">
            <v>1</v>
          </cell>
          <cell r="C4">
            <v>0</v>
          </cell>
          <cell r="E4" t="str">
            <v>Morrison</v>
          </cell>
        </row>
        <row r="5">
          <cell r="A5">
            <v>2</v>
          </cell>
          <cell r="C5">
            <v>1</v>
          </cell>
          <cell r="E5" t="str">
            <v>Morrison FS</v>
          </cell>
        </row>
        <row r="6">
          <cell r="A6">
            <v>3</v>
          </cell>
          <cell r="C6">
            <v>2</v>
          </cell>
          <cell r="E6" t="str">
            <v>Morrison FS - Consol Adjustments</v>
          </cell>
        </row>
        <row r="7">
          <cell r="A7">
            <v>4</v>
          </cell>
          <cell r="C7">
            <v>3</v>
          </cell>
          <cell r="E7" t="str">
            <v>Morrison FS Exc Consol</v>
          </cell>
        </row>
        <row r="8">
          <cell r="A8">
            <v>5</v>
          </cell>
          <cell r="E8" t="str">
            <v>All Regions</v>
          </cell>
        </row>
        <row r="9">
          <cell r="A9">
            <v>6</v>
          </cell>
          <cell r="E9" t="str">
            <v>Central Region</v>
          </cell>
        </row>
        <row r="10">
          <cell r="A10">
            <v>7</v>
          </cell>
          <cell r="E10" t="str">
            <v>East</v>
          </cell>
        </row>
        <row r="11">
          <cell r="A11">
            <v>8</v>
          </cell>
          <cell r="E11" t="str">
            <v>Babergh (East)</v>
          </cell>
        </row>
        <row r="12">
          <cell r="A12">
            <v>9</v>
          </cell>
          <cell r="E12" t="str">
            <v>Bayer (East)</v>
          </cell>
        </row>
        <row r="13">
          <cell r="A13">
            <v>10</v>
          </cell>
          <cell r="E13" t="str">
            <v>Boston (East)</v>
          </cell>
        </row>
        <row r="14">
          <cell r="E14" t="str">
            <v>Cambridge (East)</v>
          </cell>
        </row>
        <row r="15">
          <cell r="E15" t="str">
            <v>City Care (East)</v>
          </cell>
        </row>
        <row r="16">
          <cell r="E16" t="str">
            <v>Colchester Gas (East)</v>
          </cell>
        </row>
        <row r="17">
          <cell r="E17" t="str">
            <v>Tendring DC (East)</v>
          </cell>
        </row>
        <row r="18">
          <cell r="E18" t="str">
            <v>Midlands</v>
          </cell>
        </row>
        <row r="19">
          <cell r="E19" t="str">
            <v>BCC (Midlands)</v>
          </cell>
        </row>
        <row r="20">
          <cell r="E20" t="str">
            <v>BCC (Midlands) (Midlands)</v>
          </cell>
        </row>
        <row r="21">
          <cell r="E21" t="str">
            <v>East Midlands (Central Region)</v>
          </cell>
        </row>
        <row r="22">
          <cell r="E22" t="str">
            <v>Gedling (Midlands)</v>
          </cell>
        </row>
        <row r="23">
          <cell r="E23" t="str">
            <v>Tamworth (Midlands)</v>
          </cell>
        </row>
        <row r="24">
          <cell r="E24" t="str">
            <v>West Midlands (Central Region)</v>
          </cell>
        </row>
        <row r="25">
          <cell r="E25" t="str">
            <v>BCC Gas (Midlands)</v>
          </cell>
        </row>
        <row r="26">
          <cell r="E26" t="str">
            <v>Beechdale (Midlands)</v>
          </cell>
        </row>
        <row r="27">
          <cell r="E27" t="str">
            <v>Gloucester (Midlands)</v>
          </cell>
        </row>
        <row r="28">
          <cell r="E28" t="str">
            <v>Midland Heart (Midlands)</v>
          </cell>
        </row>
        <row r="29">
          <cell r="E29" t="str">
            <v>Redland (Midlands)</v>
          </cell>
        </row>
        <row r="30">
          <cell r="E30" t="str">
            <v>North West</v>
          </cell>
        </row>
        <row r="31">
          <cell r="E31" t="str">
            <v>Manchester Working</v>
          </cell>
        </row>
        <row r="32">
          <cell r="E32" t="str">
            <v>MWL (Manchester Working)</v>
          </cell>
        </row>
        <row r="33">
          <cell r="E33" t="str">
            <v>Warrington (North West)</v>
          </cell>
        </row>
        <row r="34">
          <cell r="E34" t="str">
            <v>Riverside NW</v>
          </cell>
        </row>
        <row r="35">
          <cell r="E35" t="str">
            <v>Riverside</v>
          </cell>
        </row>
        <row r="36">
          <cell r="E36" t="str">
            <v>One Housing Group (Riverside)</v>
          </cell>
        </row>
        <row r="37">
          <cell r="E37" t="str">
            <v>Riverside (Riverside)</v>
          </cell>
        </row>
        <row r="38">
          <cell r="E38" t="str">
            <v>Rotherham</v>
          </cell>
        </row>
        <row r="39">
          <cell r="E39" t="str">
            <v>Rotherham (Riverside)</v>
          </cell>
        </row>
        <row r="40">
          <cell r="E40" t="str">
            <v>Rotherham 2010</v>
          </cell>
        </row>
        <row r="41">
          <cell r="E41" t="str">
            <v>Salix (Riverside)</v>
          </cell>
        </row>
        <row r="42">
          <cell r="E42" t="str">
            <v>North Region</v>
          </cell>
        </row>
        <row r="43">
          <cell r="E43" t="str">
            <v>North East</v>
          </cell>
        </row>
        <row r="44">
          <cell r="E44" t="str">
            <v>East Durham Homes Total</v>
          </cell>
        </row>
        <row r="45">
          <cell r="E45" t="str">
            <v>East Durham Capital (North East)</v>
          </cell>
        </row>
        <row r="46">
          <cell r="E46" t="str">
            <v>East Durham Homes (North East)</v>
          </cell>
        </row>
        <row r="47">
          <cell r="E47" t="str">
            <v>East Durham Repairs (North East)</v>
          </cell>
        </row>
        <row r="48">
          <cell r="E48" t="str">
            <v>East Durham Voids (North East)</v>
          </cell>
        </row>
        <row r="49">
          <cell r="E49" t="str">
            <v>Gateshead DH (North East)</v>
          </cell>
        </row>
        <row r="50">
          <cell r="E50" t="str">
            <v>Gateshead RM Voids &amp; Capital</v>
          </cell>
        </row>
        <row r="51">
          <cell r="E51" t="str">
            <v>Gateshead Overhead (North East)</v>
          </cell>
        </row>
        <row r="52">
          <cell r="E52" t="str">
            <v>Gateshead RM (North East)</v>
          </cell>
        </row>
        <row r="53">
          <cell r="E53" t="str">
            <v>Guinness Trust (North East)</v>
          </cell>
        </row>
        <row r="54">
          <cell r="E54" t="str">
            <v>Your Homes Newcastle (North East)</v>
          </cell>
        </row>
        <row r="55">
          <cell r="E55" t="str">
            <v>PFI</v>
          </cell>
        </row>
        <row r="56">
          <cell r="E56" t="str">
            <v>Bristol (PFI)</v>
          </cell>
        </row>
        <row r="57">
          <cell r="E57" t="str">
            <v>Clareddon College (PFI)</v>
          </cell>
        </row>
        <row r="58">
          <cell r="E58" t="str">
            <v>Elgin (PFI)</v>
          </cell>
        </row>
        <row r="59">
          <cell r="E59" t="str">
            <v>Highland Schools (PFI)</v>
          </cell>
        </row>
        <row r="60">
          <cell r="E60" t="str">
            <v>Lambeth Schools (PFI)</v>
          </cell>
        </row>
        <row r="61">
          <cell r="E61" t="str">
            <v>Perth (PFI)</v>
          </cell>
        </row>
        <row r="62">
          <cell r="E62" t="str">
            <v>Portsmouth (PFI)</v>
          </cell>
        </row>
        <row r="63">
          <cell r="E63" t="str">
            <v>St Andrews (PFI)</v>
          </cell>
        </row>
        <row r="64">
          <cell r="E64" t="str">
            <v>Tannochside (PFI)</v>
          </cell>
        </row>
        <row r="65">
          <cell r="E65" t="str">
            <v>West Lothian (PFI)</v>
          </cell>
        </row>
        <row r="66">
          <cell r="E66" t="str">
            <v>Scotland</v>
          </cell>
        </row>
        <row r="67">
          <cell r="E67" t="str">
            <v>Link Housing</v>
          </cell>
        </row>
        <row r="68">
          <cell r="E68" t="str">
            <v>Link Housing (Link Housing)</v>
          </cell>
        </row>
        <row r="69">
          <cell r="E69" t="str">
            <v>Morrison Scotland LLP</v>
          </cell>
        </row>
        <row r="70">
          <cell r="E70" t="str">
            <v>Morrison Scotland LLP (Morrison Scotland LLP)</v>
          </cell>
        </row>
        <row r="71">
          <cell r="E71" t="str">
            <v>MPC</v>
          </cell>
        </row>
        <row r="72">
          <cell r="E72" t="str">
            <v>MPC (MPC)</v>
          </cell>
        </row>
        <row r="73">
          <cell r="E73" t="str">
            <v>YorkShire</v>
          </cell>
        </row>
        <row r="74">
          <cell r="E74" t="str">
            <v>Leeds</v>
          </cell>
        </row>
        <row r="75">
          <cell r="E75" t="str">
            <v>Aire Valley (Yorkshire)</v>
          </cell>
        </row>
        <row r="76">
          <cell r="E76" t="str">
            <v>Leeds (YorkShire)</v>
          </cell>
        </row>
        <row r="77">
          <cell r="E77" t="str">
            <v>West North West (Yorkshire)</v>
          </cell>
        </row>
        <row r="78">
          <cell r="E78" t="str">
            <v>Rotherham (Yorks)</v>
          </cell>
        </row>
        <row r="79">
          <cell r="E79" t="str">
            <v>Rotherham (Yorkshire)</v>
          </cell>
        </row>
        <row r="80">
          <cell r="E80" t="str">
            <v>YorkShire (YorkShire)</v>
          </cell>
        </row>
        <row r="81">
          <cell r="E81" t="str">
            <v>South Region</v>
          </cell>
        </row>
        <row r="82">
          <cell r="E82" t="str">
            <v>London</v>
          </cell>
        </row>
        <row r="83">
          <cell r="E83" t="str">
            <v xml:space="preserve"> (London)</v>
          </cell>
        </row>
        <row r="84">
          <cell r="E84" t="str">
            <v>Amicus (London)</v>
          </cell>
        </row>
        <row r="85">
          <cell r="E85" t="str">
            <v>East London</v>
          </cell>
        </row>
        <row r="86">
          <cell r="E86" t="str">
            <v>Metropolitan (South Region)</v>
          </cell>
        </row>
        <row r="87">
          <cell r="E87" t="str">
            <v>Crawley (London)</v>
          </cell>
        </row>
        <row r="88">
          <cell r="E88" t="str">
            <v>Gateway (London)</v>
          </cell>
        </row>
        <row r="89">
          <cell r="E89" t="str">
            <v>Hackney (London)</v>
          </cell>
        </row>
        <row r="90">
          <cell r="E90" t="str">
            <v>Havering (London)</v>
          </cell>
        </row>
        <row r="91">
          <cell r="E91" t="str">
            <v>One housing group (London)</v>
          </cell>
        </row>
        <row r="92">
          <cell r="E92" t="str">
            <v>Thurrock (London)</v>
          </cell>
        </row>
        <row r="93">
          <cell r="E93" t="str">
            <v>Thames (South Region)</v>
          </cell>
        </row>
        <row r="94">
          <cell r="E94" t="str">
            <v>Lambeth (London)</v>
          </cell>
        </row>
        <row r="95">
          <cell r="E95" t="str">
            <v>Redbridge (London)</v>
          </cell>
        </row>
        <row r="96">
          <cell r="E96" t="str">
            <v>Merton (London)</v>
          </cell>
        </row>
        <row r="97">
          <cell r="E97" t="str">
            <v>MWL (London)</v>
          </cell>
        </row>
        <row r="98">
          <cell r="E98" t="str">
            <v>One Housing (London)</v>
          </cell>
        </row>
        <row r="99">
          <cell r="E99" t="str">
            <v>West London</v>
          </cell>
        </row>
        <row r="100">
          <cell r="E100" t="str">
            <v>Home Counties (South Region)</v>
          </cell>
        </row>
        <row r="101">
          <cell r="E101" t="str">
            <v>Anicus (London)</v>
          </cell>
        </row>
        <row r="102">
          <cell r="E102" t="str">
            <v>Dover (London)</v>
          </cell>
        </row>
        <row r="103">
          <cell r="E103" t="str">
            <v>Paragon (London)</v>
          </cell>
        </row>
        <row r="104">
          <cell r="E104" t="str">
            <v>Riverside (London)</v>
          </cell>
        </row>
        <row r="105">
          <cell r="E105" t="str">
            <v>Roseberry (London)</v>
          </cell>
        </row>
        <row r="106">
          <cell r="E106" t="str">
            <v>Shepway (London)</v>
          </cell>
        </row>
        <row r="107">
          <cell r="E107" t="str">
            <v>Jubilee (South Region)</v>
          </cell>
        </row>
        <row r="108">
          <cell r="E108" t="str">
            <v>Family Mosaic (London)</v>
          </cell>
        </row>
        <row r="109">
          <cell r="E109" t="str">
            <v>Kensington and Chelsea (London)</v>
          </cell>
        </row>
        <row r="110">
          <cell r="E110" t="str">
            <v>PCHA (London)</v>
          </cell>
        </row>
        <row r="111">
          <cell r="E111" t="str">
            <v>Southwark (London)</v>
          </cell>
        </row>
        <row r="112">
          <cell r="E112" t="str">
            <v>Tower Hamlets (London)</v>
          </cell>
        </row>
      </sheetData>
      <sheetData sheetId="45" refreshError="1"/>
      <sheetData sheetId="4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ket rates"/>
      <sheetName val="Sheet2"/>
      <sheetName val="Front Sheet"/>
      <sheetName val="Summary"/>
      <sheetName val="Asbestos Surveys"/>
      <sheetName val="Asbestos Removals"/>
      <sheetName val="42 Cedars Road"/>
      <sheetName val="33 Cedars Road"/>
      <sheetName val="120 Cedars Road"/>
      <sheetName val="56 Victoria Rise"/>
      <sheetName val="88 Victoria Rise"/>
      <sheetName val="78 Victoria Rise"/>
      <sheetName val="76 Victoria Rise"/>
      <sheetName val="68 Victoria Rise"/>
      <sheetName val="64 Victoria Rise"/>
      <sheetName val="60 Victoria Rise"/>
      <sheetName val="45 Victoria Rise"/>
      <sheetName val="35 Victoria Rise"/>
      <sheetName val="13 Victoria Rise"/>
      <sheetName val="12 Victoria Rise"/>
      <sheetName val="49 Cedars Road"/>
      <sheetName val="3 Cedars Road"/>
      <sheetName val="61 Cedars Road"/>
      <sheetName val="9 Lyncott Crescent"/>
      <sheetName val="15 Lyncott Crescent"/>
      <sheetName val="29 Victoria Rise"/>
      <sheetName val="58 Victoria Rise"/>
      <sheetName val="55 Cedars Road"/>
      <sheetName val="214 Cedars Road"/>
      <sheetName val="95 Victoria Rise"/>
      <sheetName val="71 Victoria Rise"/>
      <sheetName val="17 Victoria Rise"/>
      <sheetName val="79 Victoria Rise"/>
      <sheetName val="99 Victoria Rise"/>
      <sheetName val="55 Victoria Rise"/>
      <sheetName val="57 Victoria Rise"/>
      <sheetName val="27 Victoria Rise"/>
      <sheetName val="23 Cedars Road"/>
      <sheetName val="29 Cedars Road"/>
      <sheetName val="41 Cedars Road"/>
      <sheetName val="85 Cedars Road"/>
      <sheetName val="90 Cedars Road"/>
      <sheetName val="94 Cedars Road"/>
      <sheetName val="106 Cedars Road"/>
      <sheetName val="122 Cedars Road"/>
      <sheetName val="132 Cedars Road"/>
      <sheetName val="134 Cedars Road"/>
      <sheetName val="144 Cedars Road"/>
      <sheetName val="154 Cedars Road"/>
      <sheetName val="168 Cedars Road"/>
      <sheetName val="171 Cedars Road"/>
      <sheetName val="181 Cedars Road"/>
      <sheetName val="208 Cedars Road"/>
      <sheetName val="236 Cedars Road"/>
      <sheetName val="248 Cedars Road"/>
      <sheetName val="252 Cedars Road"/>
      <sheetName val="256 Cedars Road"/>
      <sheetName val="262 Cedars Road"/>
      <sheetName val="270 Cedars Road"/>
      <sheetName val="Sheet1"/>
    </sheetNames>
    <sheetDataSet>
      <sheetData sheetId="0"/>
      <sheetData sheetId="1">
        <row r="3">
          <cell r="G3" t="e">
            <v>#REF!</v>
          </cell>
          <cell r="H3" t="e">
            <v>#REF!</v>
          </cell>
        </row>
        <row r="4">
          <cell r="G4" t="e">
            <v>#REF!</v>
          </cell>
          <cell r="H4" t="e">
            <v>#REF!</v>
          </cell>
        </row>
        <row r="5">
          <cell r="G5" t="e">
            <v>#REF!</v>
          </cell>
          <cell r="H5" t="e">
            <v>#REF!</v>
          </cell>
        </row>
        <row r="6">
          <cell r="G6" t="e">
            <v>#REF!</v>
          </cell>
          <cell r="H6" t="e">
            <v>#REF!</v>
          </cell>
        </row>
        <row r="7">
          <cell r="G7" t="e">
            <v>#REF!</v>
          </cell>
          <cell r="H7" t="e">
            <v>#REF!</v>
          </cell>
        </row>
        <row r="8">
          <cell r="G8" t="e">
            <v>#REF!</v>
          </cell>
          <cell r="H8" t="e">
            <v>#REF!</v>
          </cell>
        </row>
        <row r="9">
          <cell r="G9" t="e">
            <v>#REF!</v>
          </cell>
          <cell r="H9" t="e">
            <v>#REF!</v>
          </cell>
        </row>
        <row r="10">
          <cell r="G10" t="e">
            <v>#REF!</v>
          </cell>
          <cell r="H10" t="e">
            <v>#REF!</v>
          </cell>
        </row>
        <row r="11">
          <cell r="G11" t="e">
            <v>#REF!</v>
          </cell>
          <cell r="H11" t="e">
            <v>#REF!</v>
          </cell>
        </row>
        <row r="12">
          <cell r="G12" t="e">
            <v>#REF!</v>
          </cell>
          <cell r="H12" t="e">
            <v>#REF!</v>
          </cell>
        </row>
        <row r="13">
          <cell r="G13" t="e">
            <v>#REF!</v>
          </cell>
          <cell r="H13" t="e">
            <v>#REF!</v>
          </cell>
        </row>
        <row r="14">
          <cell r="G14" t="e">
            <v>#REF!</v>
          </cell>
          <cell r="H14" t="e">
            <v>#REF!</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oY Bridge"/>
      <sheetName val="F1-F2-F3 Bridge"/>
      <sheetName val="Savings"/>
      <sheetName val="Recharge"/>
      <sheetName val="Prodty and Material"/>
    </sheetNames>
    <sheetDataSet>
      <sheetData sheetId="0" refreshError="1"/>
      <sheetData sheetId="1" refreshError="1"/>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Process Map"/>
      <sheetName val="Project Directory"/>
      <sheetName val="Tender Register"/>
      <sheetName val="Documents Register"/>
      <sheetName val="Drawings Arch"/>
      <sheetName val="Drawings Struct"/>
      <sheetName val="Drawings M&amp;E"/>
      <sheetName val="Drawings Other"/>
      <sheetName val="Site Visit Register"/>
      <sheetName val="SC List"/>
      <sheetName val="SC Enquiry Forms"/>
      <sheetName val="SC Schedules"/>
      <sheetName val="Mats List"/>
      <sheetName val="Mats Enquiry Forms"/>
      <sheetName val="Mats Schedules"/>
      <sheetName val="PC &amp; Prov Sums"/>
      <sheetName val="Risk &amp; Opportunities"/>
      <sheetName val="Fees Register"/>
      <sheetName val="Preliminaries"/>
      <sheetName val="Summary &amp; Check"/>
      <sheetName val="Tender Adjustments"/>
      <sheetName val="Tender Summary"/>
      <sheetName val="Profit Plan"/>
      <sheetName val="Post-Tender Adjustments"/>
      <sheetName val="Updates"/>
      <sheetName val="guidance notes"/>
      <sheetName val="notes 1"/>
      <sheetName val="notes 2"/>
      <sheetName val="notes 3"/>
      <sheetName val="notes 4"/>
      <sheetName val="notes 5"/>
      <sheetName val="notes 6"/>
      <sheetName val="notes 7"/>
      <sheetName val="notes 8"/>
      <sheetName val="notes 9"/>
      <sheetName val="notes 10"/>
      <sheetName val="notes 11"/>
      <sheetName val="notes 12"/>
      <sheetName val="notes 13"/>
      <sheetName val="notes 14"/>
      <sheetName val="notes 15"/>
      <sheetName val="notes 16"/>
      <sheetName val="Risk Library"/>
      <sheetName val="X Portrait"/>
      <sheetName val="X Landscape"/>
      <sheetName val="Project_Directory"/>
    </sheetNames>
    <sheetDataSet>
      <sheetData sheetId="0">
        <row r="5">
          <cell r="D5" t="str">
            <v>Lord Grey School, Bletchley, Milton Keynes</v>
          </cell>
        </row>
      </sheetData>
      <sheetData sheetId="1">
        <row r="5">
          <cell r="D5" t="str">
            <v>Lord Grey School, Bletchley, Milton Keynes</v>
          </cell>
        </row>
      </sheetData>
      <sheetData sheetId="2">
        <row r="5">
          <cell r="D5" t="str">
            <v>Lord Grey School, Bletchley, Milton Keynes</v>
          </cell>
        </row>
        <row r="7">
          <cell r="D7" t="str">
            <v>TM53H009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yswater"/>
      <sheetName val="Church Street"/>
      <sheetName val="Churchill Gardens"/>
      <sheetName val="Distributed Street"/>
      <sheetName val="G.R.E.M.O"/>
      <sheetName val="Lisson Green"/>
      <sheetName val="Lydford"/>
      <sheetName val="M.E.M.O"/>
      <sheetName val="Maida Vale "/>
      <sheetName val="Marylebone"/>
      <sheetName val="Mozart"/>
      <sheetName val="Paddington Green"/>
      <sheetName val="Pimlico"/>
      <sheetName val="Pimlico Street"/>
      <sheetName val="Queens Park"/>
      <sheetName val="Soho &amp; Covent Garden"/>
      <sheetName val="St Johns Wood"/>
      <sheetName val="Westbourne Park"/>
      <sheetName val="Sheet1"/>
      <sheetName val="Church_Street"/>
      <sheetName val="Churchill_Gardens"/>
      <sheetName val="Distributed_Street"/>
      <sheetName val="G_R_E_M_O"/>
      <sheetName val="Lisson_Green"/>
      <sheetName val="M_E_M_O"/>
      <sheetName val="Maida_Vale_"/>
      <sheetName val="Paddington_Green"/>
      <sheetName val="Pimlico_Street"/>
      <sheetName val="Queens_Park"/>
      <sheetName val="Soho_&amp;_Covent_Garden"/>
      <sheetName val="St_Johns_Wood"/>
      <sheetName val="Westbourne_Par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
          <cell r="A2" t="str">
            <v>Bedsit</v>
          </cell>
        </row>
      </sheetData>
      <sheetData sheetId="18">
        <row r="2">
          <cell r="A2" t="str">
            <v>Bedsit</v>
          </cell>
        </row>
        <row r="3">
          <cell r="A3" t="str">
            <v>1 Bed</v>
          </cell>
        </row>
        <row r="4">
          <cell r="A4" t="str">
            <v>2 Bed</v>
          </cell>
        </row>
        <row r="5">
          <cell r="A5" t="str">
            <v>3 Bed</v>
          </cell>
        </row>
        <row r="6">
          <cell r="A6" t="str">
            <v>4 Bed</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Query variables"/>
      <sheetName val="BW results"/>
      <sheetName val="EP results"/>
      <sheetName val="Adjustments"/>
      <sheetName val="Final Results"/>
      <sheetName val="Cashflow"/>
      <sheetName val="Dec04_BG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Query variables"/>
      <sheetName val="BW results"/>
      <sheetName val="Adjustments"/>
      <sheetName val="Final Results"/>
      <sheetName val="Cashflow"/>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nked"/>
      <sheetName val="Presentation"/>
      <sheetName val="British Gas"/>
      <sheetName val="SAPBEXqueries"/>
      <sheetName val="SAPBEXfilters"/>
    </sheetNames>
    <sheetDataSet>
      <sheetData sheetId="0" refreshError="1"/>
      <sheetData sheetId="1" refreshError="1"/>
      <sheetData sheetId="2" refreshError="1">
        <row r="36">
          <cell r="AE36" t="str">
            <v>Decrease in Customer Consumption</v>
          </cell>
          <cell r="AF36">
            <v>-95.8</v>
          </cell>
        </row>
        <row r="37">
          <cell r="AE37" t="str">
            <v xml:space="preserve">Home margin </v>
          </cell>
          <cell r="AF37">
            <v>-16</v>
          </cell>
        </row>
        <row r="38">
          <cell r="AE38" t="str">
            <v>Increase in Energy Opex</v>
          </cell>
          <cell r="AF38">
            <v>-13.3</v>
          </cell>
        </row>
        <row r="39">
          <cell r="AE39" t="str">
            <v>Other energy margin</v>
          </cell>
          <cell r="AF39">
            <v>-12.299999999999999</v>
          </cell>
        </row>
        <row r="40">
          <cell r="AE40" t="str">
            <v>Theft &amp; Imbalance</v>
          </cell>
          <cell r="AF40">
            <v>-11.7</v>
          </cell>
        </row>
        <row r="41">
          <cell r="AE41" t="str">
            <v>Higher customer numbers</v>
          </cell>
          <cell r="AF41">
            <v>5.0999999999999996</v>
          </cell>
        </row>
        <row r="42">
          <cell r="AE42" t="str">
            <v>Gas metering and transportation savings</v>
          </cell>
          <cell r="AF42">
            <v>10.8</v>
          </cell>
        </row>
        <row r="43">
          <cell r="AE43" t="str">
            <v>Other</v>
          </cell>
          <cell r="AF43">
            <v>16.100000000000001</v>
          </cell>
        </row>
        <row r="44">
          <cell r="AE44" t="str">
            <v>Higher energy selling prices</v>
          </cell>
          <cell r="AF44">
            <v>18.8</v>
          </cell>
        </row>
        <row r="45">
          <cell r="AE45" t="str">
            <v>Electricity transmission and distribution</v>
          </cell>
          <cell r="AF45">
            <v>19.399999999999999</v>
          </cell>
        </row>
        <row r="46">
          <cell r="AE46" t="str">
            <v>Improved Home opex</v>
          </cell>
          <cell r="AF46">
            <v>28.5</v>
          </cell>
        </row>
      </sheetData>
      <sheetData sheetId="3" refreshError="1"/>
      <sheetData sheetId="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coration"/>
      <sheetName val="Flooring"/>
      <sheetName val="Plumbing + Heating"/>
      <sheetName val="Electrical"/>
      <sheetName val="Plastering"/>
      <sheetName val="Wall tiling"/>
    </sheetNames>
    <sheetDataSet>
      <sheetData sheetId="0"/>
      <sheetData sheetId="1"/>
      <sheetData sheetId="2"/>
      <sheetData sheetId="3"/>
      <sheetData sheetId="4"/>
      <sheetData sheetId="5"/>
      <sheetData sheetId="6"/>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
      <sheetName val="Version Log"/>
      <sheetName val="Data Sheet"/>
      <sheetName val="Previous Values"/>
      <sheetName val="Units of Measure"/>
      <sheetName val="Version Value Type"/>
      <sheetName val="Fiscal Year Options"/>
      <sheetName val="Organisation Unit List"/>
      <sheetName val="Currency Sheet"/>
      <sheetName val="Period_Type"/>
      <sheetName val="Mapping Values"/>
    </sheetNames>
    <sheetDataSet>
      <sheetData sheetId="0" refreshError="1"/>
      <sheetData sheetId="1" refreshError="1"/>
      <sheetData sheetId="2" refreshError="1"/>
      <sheetData sheetId="3" refreshError="1"/>
      <sheetData sheetId="4" refreshError="1">
        <row r="3">
          <cell r="A3" t="str">
            <v>EAC</v>
          </cell>
        </row>
        <row r="4">
          <cell r="A4" t="str">
            <v>%</v>
          </cell>
        </row>
      </sheetData>
      <sheetData sheetId="5" refreshError="1"/>
      <sheetData sheetId="6" refreshError="1"/>
      <sheetData sheetId="7" refreshError="1"/>
      <sheetData sheetId="8" refreshError="1">
        <row r="3">
          <cell r="A3" t="str">
            <v>EUR</v>
          </cell>
        </row>
        <row r="4">
          <cell r="A4" t="str">
            <v>ATS</v>
          </cell>
        </row>
        <row r="5">
          <cell r="A5" t="str">
            <v>AUD</v>
          </cell>
        </row>
        <row r="6">
          <cell r="A6" t="str">
            <v>BEF</v>
          </cell>
        </row>
        <row r="7">
          <cell r="A7" t="str">
            <v>CAD</v>
          </cell>
        </row>
        <row r="8">
          <cell r="A8" t="str">
            <v>CHF</v>
          </cell>
        </row>
        <row r="9">
          <cell r="A9" t="str">
            <v>DEM</v>
          </cell>
        </row>
        <row r="10">
          <cell r="A10" t="str">
            <v>DKK</v>
          </cell>
        </row>
        <row r="11">
          <cell r="A11" t="str">
            <v>ESP</v>
          </cell>
        </row>
        <row r="12">
          <cell r="A12" t="str">
            <v>FIM</v>
          </cell>
        </row>
        <row r="13">
          <cell r="A13" t="str">
            <v>FRF</v>
          </cell>
        </row>
        <row r="14">
          <cell r="A14" t="str">
            <v>GBP</v>
          </cell>
        </row>
        <row r="15">
          <cell r="A15" t="str">
            <v>GRD</v>
          </cell>
        </row>
        <row r="16">
          <cell r="A16" t="str">
            <v>HKD</v>
          </cell>
        </row>
        <row r="17">
          <cell r="A17" t="str">
            <v>HRK</v>
          </cell>
        </row>
        <row r="18">
          <cell r="A18" t="str">
            <v>IEP</v>
          </cell>
        </row>
        <row r="19">
          <cell r="A19" t="str">
            <v>ITL</v>
          </cell>
        </row>
        <row r="20">
          <cell r="A20" t="str">
            <v>MTL</v>
          </cell>
        </row>
        <row r="21">
          <cell r="A21" t="str">
            <v>NLG</v>
          </cell>
        </row>
        <row r="22">
          <cell r="A22" t="str">
            <v>NOK</v>
          </cell>
        </row>
        <row r="23">
          <cell r="A23" t="str">
            <v>NZD</v>
          </cell>
        </row>
        <row r="24">
          <cell r="A24" t="str">
            <v>SEK</v>
          </cell>
        </row>
        <row r="25">
          <cell r="A25" t="str">
            <v>SGD</v>
          </cell>
        </row>
        <row r="26">
          <cell r="A26" t="str">
            <v>SKK</v>
          </cell>
        </row>
        <row r="27">
          <cell r="A27" t="str">
            <v>USD</v>
          </cell>
        </row>
        <row r="28">
          <cell r="A28" t="str">
            <v>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e Chart"/>
      <sheetName val="Recharges10-11"/>
      <sheetName val="Recharges11-12"/>
      <sheetName val="Recharges12-13"/>
      <sheetName val="Start"/>
      <sheetName val="Midlands"/>
      <sheetName val="MPC"/>
      <sheetName val="North East"/>
      <sheetName val="MWL"/>
      <sheetName val="Riverside"/>
      <sheetName val="London"/>
      <sheetName val="PFI"/>
      <sheetName val="East reduced"/>
      <sheetName val="end1"/>
      <sheetName val="East - Transfered"/>
      <sheetName val="end"/>
      <sheetName val="Central"/>
      <sheetName val="East - Total"/>
      <sheetName val="Central inc East Portion"/>
      <sheetName val="check"/>
      <sheetName val="check (2)"/>
      <sheetName val="Data"/>
      <sheetName val="It recharge"/>
      <sheetName val="East"/>
    </sheetNames>
    <sheetDataSet>
      <sheetData sheetId="0"/>
      <sheetData sheetId="1" refreshError="1">
        <row r="10">
          <cell r="A10" t="str">
            <v>Insurance</v>
          </cell>
          <cell r="B10">
            <v>1600000</v>
          </cell>
          <cell r="K10" t="str">
            <v>Insurance</v>
          </cell>
          <cell r="L10">
            <v>1600000</v>
          </cell>
        </row>
        <row r="11">
          <cell r="A11" t="str">
            <v>Cluster</v>
          </cell>
          <cell r="B11" t="str">
            <v>Turnover</v>
          </cell>
          <cell r="C11" t="str">
            <v>%</v>
          </cell>
          <cell r="D11" t="str">
            <v>Allocation FY</v>
          </cell>
          <cell r="E11" t="str">
            <v>Allocation Month</v>
          </cell>
          <cell r="K11" t="str">
            <v>Cluster</v>
          </cell>
          <cell r="L11" t="str">
            <v>Turnover</v>
          </cell>
          <cell r="M11" t="str">
            <v>%</v>
          </cell>
          <cell r="N11" t="str">
            <v>Allocation FY</v>
          </cell>
          <cell r="O11" t="str">
            <v>Allocation Month</v>
          </cell>
        </row>
        <row r="12">
          <cell r="A12" t="str">
            <v>East</v>
          </cell>
          <cell r="B12">
            <v>10134875.75</v>
          </cell>
          <cell r="C12">
            <v>5.9823579925085746E-2</v>
          </cell>
          <cell r="D12">
            <v>95720</v>
          </cell>
          <cell r="E12">
            <v>7980</v>
          </cell>
          <cell r="K12" t="str">
            <v>East</v>
          </cell>
          <cell r="L12">
            <v>10134875.75</v>
          </cell>
          <cell r="M12">
            <v>5.9823579925085746E-2</v>
          </cell>
          <cell r="N12">
            <v>95720</v>
          </cell>
          <cell r="O12">
            <v>7980</v>
          </cell>
        </row>
        <row r="13">
          <cell r="A13" t="str">
            <v>Midlands</v>
          </cell>
          <cell r="B13">
            <v>6665167.4799999995</v>
          </cell>
          <cell r="C13">
            <v>3.9342779259416406E-2</v>
          </cell>
          <cell r="D13">
            <v>62950</v>
          </cell>
          <cell r="E13">
            <v>5250</v>
          </cell>
          <cell r="K13" t="str">
            <v>Midlands</v>
          </cell>
          <cell r="L13">
            <v>6665167.4799999995</v>
          </cell>
          <cell r="M13">
            <v>3.9342779259416406E-2</v>
          </cell>
          <cell r="N13">
            <v>62950</v>
          </cell>
          <cell r="O13">
            <v>5250</v>
          </cell>
        </row>
        <row r="14">
          <cell r="A14" t="str">
            <v>MPC</v>
          </cell>
          <cell r="B14">
            <v>25477635.169999994</v>
          </cell>
          <cell r="C14">
            <v>0.15038796542667732</v>
          </cell>
          <cell r="D14">
            <v>240620</v>
          </cell>
          <cell r="E14">
            <v>20050</v>
          </cell>
          <cell r="K14" t="str">
            <v>MPC</v>
          </cell>
          <cell r="L14">
            <v>25477635.169999994</v>
          </cell>
          <cell r="M14">
            <v>0.15038796542667732</v>
          </cell>
          <cell r="N14">
            <v>240620</v>
          </cell>
          <cell r="O14">
            <v>20050</v>
          </cell>
        </row>
        <row r="15">
          <cell r="A15" t="str">
            <v>North East</v>
          </cell>
          <cell r="B15">
            <v>26714849.360000003</v>
          </cell>
          <cell r="C15">
            <v>0.15769092441755747</v>
          </cell>
          <cell r="D15">
            <v>252310</v>
          </cell>
          <cell r="E15">
            <v>21030</v>
          </cell>
          <cell r="K15" t="str">
            <v>North East</v>
          </cell>
          <cell r="L15">
            <v>26714849.360000003</v>
          </cell>
          <cell r="M15">
            <v>0.15769092441755747</v>
          </cell>
          <cell r="N15">
            <v>252310</v>
          </cell>
          <cell r="O15">
            <v>21030</v>
          </cell>
        </row>
        <row r="16">
          <cell r="A16" t="str">
            <v>Manchester Working</v>
          </cell>
          <cell r="B16">
            <v>42831369.779999986</v>
          </cell>
          <cell r="C16">
            <v>0.25282262324081589</v>
          </cell>
          <cell r="D16">
            <v>404520</v>
          </cell>
          <cell r="E16">
            <v>33710</v>
          </cell>
          <cell r="K16" t="str">
            <v>Manchester Working</v>
          </cell>
          <cell r="L16">
            <v>42831369.779999986</v>
          </cell>
          <cell r="M16">
            <v>0.25282262324081589</v>
          </cell>
          <cell r="N16">
            <v>404520</v>
          </cell>
          <cell r="O16">
            <v>33710</v>
          </cell>
        </row>
        <row r="17">
          <cell r="A17" t="str">
            <v>Riverside</v>
          </cell>
          <cell r="B17">
            <v>4210123.3</v>
          </cell>
          <cell r="C17">
            <v>2.485128125344958E-2</v>
          </cell>
          <cell r="D17">
            <v>39760</v>
          </cell>
          <cell r="E17">
            <v>3310</v>
          </cell>
          <cell r="K17" t="str">
            <v>Riverside</v>
          </cell>
          <cell r="L17">
            <v>4210123.3</v>
          </cell>
          <cell r="M17">
            <v>2.485128125344958E-2</v>
          </cell>
          <cell r="N17">
            <v>39760</v>
          </cell>
          <cell r="O17">
            <v>3310</v>
          </cell>
        </row>
        <row r="18">
          <cell r="A18" t="str">
            <v>London</v>
          </cell>
          <cell r="B18">
            <v>47320472.869999997</v>
          </cell>
          <cell r="C18">
            <v>0.27932065085566504</v>
          </cell>
          <cell r="D18">
            <v>446910</v>
          </cell>
          <cell r="E18">
            <v>37240</v>
          </cell>
          <cell r="K18" t="str">
            <v>London</v>
          </cell>
          <cell r="L18">
            <v>47320472.869999997</v>
          </cell>
          <cell r="M18">
            <v>0.27932065085566504</v>
          </cell>
          <cell r="N18">
            <v>446910</v>
          </cell>
          <cell r="O18">
            <v>37240</v>
          </cell>
        </row>
        <row r="19">
          <cell r="A19" t="str">
            <v>Central</v>
          </cell>
          <cell r="B19">
            <v>0</v>
          </cell>
          <cell r="C19">
            <v>0</v>
          </cell>
          <cell r="D19">
            <v>0</v>
          </cell>
          <cell r="E19">
            <v>0</v>
          </cell>
          <cell r="K19" t="str">
            <v>Central</v>
          </cell>
          <cell r="L19">
            <v>0</v>
          </cell>
          <cell r="M19">
            <v>0</v>
          </cell>
          <cell r="N19">
            <v>0</v>
          </cell>
          <cell r="O19">
            <v>0</v>
          </cell>
        </row>
        <row r="20">
          <cell r="A20" t="str">
            <v>PFI</v>
          </cell>
          <cell r="B20">
            <v>6058232.2200000007</v>
          </cell>
          <cell r="C20">
            <v>3.5760195621332577E-2</v>
          </cell>
          <cell r="D20">
            <v>57220</v>
          </cell>
          <cell r="E20">
            <v>4770</v>
          </cell>
          <cell r="K20" t="str">
            <v>PFI</v>
          </cell>
          <cell r="L20">
            <v>6058232.2200000007</v>
          </cell>
          <cell r="M20">
            <v>3.5760195621332577E-2</v>
          </cell>
          <cell r="N20">
            <v>57220</v>
          </cell>
          <cell r="O20">
            <v>4770</v>
          </cell>
        </row>
        <row r="21">
          <cell r="B21">
            <v>169412725.92999998</v>
          </cell>
          <cell r="D21">
            <v>1600010</v>
          </cell>
          <cell r="E21">
            <v>133340</v>
          </cell>
          <cell r="L21">
            <v>169412725.92999998</v>
          </cell>
          <cell r="N21">
            <v>1600010</v>
          </cell>
          <cell r="O21">
            <v>133340</v>
          </cell>
        </row>
        <row r="26">
          <cell r="A26" t="str">
            <v>Audit</v>
          </cell>
          <cell r="B26">
            <v>145000</v>
          </cell>
          <cell r="K26" t="str">
            <v>Audit</v>
          </cell>
          <cell r="L26">
            <v>145000</v>
          </cell>
        </row>
        <row r="27">
          <cell r="A27" t="str">
            <v>Cluster</v>
          </cell>
          <cell r="B27" t="str">
            <v>Turnover</v>
          </cell>
          <cell r="C27" t="str">
            <v>%</v>
          </cell>
          <cell r="D27" t="str">
            <v>Allocation FY</v>
          </cell>
          <cell r="E27" t="str">
            <v>Allocation Month</v>
          </cell>
          <cell r="K27" t="str">
            <v>Cluster</v>
          </cell>
          <cell r="L27" t="str">
            <v>Turnover</v>
          </cell>
          <cell r="M27" t="str">
            <v>%</v>
          </cell>
          <cell r="N27" t="str">
            <v>Allocation FY</v>
          </cell>
          <cell r="O27" t="str">
            <v>Allocation Month</v>
          </cell>
        </row>
        <row r="28">
          <cell r="A28" t="str">
            <v>East</v>
          </cell>
          <cell r="B28">
            <v>10134875.75</v>
          </cell>
          <cell r="C28">
            <v>5.9823579925085746E-2</v>
          </cell>
          <cell r="D28">
            <v>8670</v>
          </cell>
          <cell r="E28">
            <v>720</v>
          </cell>
          <cell r="K28" t="str">
            <v>East</v>
          </cell>
          <cell r="L28">
            <v>10134875.75</v>
          </cell>
          <cell r="M28">
            <v>5.9823579925085746E-2</v>
          </cell>
          <cell r="N28">
            <v>8670</v>
          </cell>
          <cell r="O28">
            <v>720</v>
          </cell>
        </row>
        <row r="29">
          <cell r="A29" t="str">
            <v>Midlands</v>
          </cell>
          <cell r="B29">
            <v>6665167.4799999995</v>
          </cell>
          <cell r="C29">
            <v>3.9342779259416406E-2</v>
          </cell>
          <cell r="D29">
            <v>5700</v>
          </cell>
          <cell r="E29">
            <v>480</v>
          </cell>
          <cell r="K29" t="str">
            <v>Midlands</v>
          </cell>
          <cell r="L29">
            <v>6665167.4799999995</v>
          </cell>
          <cell r="M29">
            <v>3.9342779259416406E-2</v>
          </cell>
          <cell r="N29">
            <v>5700</v>
          </cell>
          <cell r="O29">
            <v>480</v>
          </cell>
        </row>
        <row r="30">
          <cell r="A30" t="str">
            <v>MPC</v>
          </cell>
          <cell r="B30">
            <v>25477635.169999994</v>
          </cell>
          <cell r="C30">
            <v>0.15038796542667732</v>
          </cell>
          <cell r="D30">
            <v>21810</v>
          </cell>
          <cell r="E30">
            <v>1820</v>
          </cell>
          <cell r="K30" t="str">
            <v>MPC</v>
          </cell>
          <cell r="L30">
            <v>25477635.169999994</v>
          </cell>
          <cell r="M30">
            <v>0.15038796542667732</v>
          </cell>
          <cell r="N30">
            <v>21810</v>
          </cell>
          <cell r="O30">
            <v>1820</v>
          </cell>
        </row>
        <row r="31">
          <cell r="A31" t="str">
            <v>North East</v>
          </cell>
          <cell r="B31">
            <v>26714849.360000003</v>
          </cell>
          <cell r="C31">
            <v>0.15769092441755747</v>
          </cell>
          <cell r="D31">
            <v>22870</v>
          </cell>
          <cell r="E31">
            <v>1910</v>
          </cell>
          <cell r="K31" t="str">
            <v>North East</v>
          </cell>
          <cell r="L31">
            <v>26714849.360000003</v>
          </cell>
          <cell r="M31">
            <v>0.15769092441755747</v>
          </cell>
          <cell r="N31">
            <v>22870</v>
          </cell>
          <cell r="O31">
            <v>1910</v>
          </cell>
        </row>
        <row r="32">
          <cell r="A32" t="str">
            <v>Manchester Working</v>
          </cell>
          <cell r="B32">
            <v>42831369.779999986</v>
          </cell>
          <cell r="C32">
            <v>0.25282262324081589</v>
          </cell>
          <cell r="D32">
            <v>36660</v>
          </cell>
          <cell r="E32">
            <v>3060</v>
          </cell>
          <cell r="K32" t="str">
            <v>Manchester Working</v>
          </cell>
          <cell r="L32">
            <v>42831369.779999986</v>
          </cell>
          <cell r="M32">
            <v>0.25282262324081589</v>
          </cell>
          <cell r="N32">
            <v>36660</v>
          </cell>
          <cell r="O32">
            <v>3060</v>
          </cell>
        </row>
        <row r="33">
          <cell r="A33" t="str">
            <v>Riverside</v>
          </cell>
          <cell r="B33">
            <v>4210123.3</v>
          </cell>
          <cell r="C33">
            <v>2.485128125344958E-2</v>
          </cell>
          <cell r="D33">
            <v>3600</v>
          </cell>
          <cell r="E33">
            <v>300</v>
          </cell>
          <cell r="K33" t="str">
            <v>Riverside</v>
          </cell>
          <cell r="L33">
            <v>4210123.3</v>
          </cell>
          <cell r="M33">
            <v>2.485128125344958E-2</v>
          </cell>
          <cell r="N33">
            <v>3600</v>
          </cell>
          <cell r="O33">
            <v>300</v>
          </cell>
        </row>
        <row r="34">
          <cell r="A34" t="str">
            <v>London</v>
          </cell>
          <cell r="B34">
            <v>47320472.869999997</v>
          </cell>
          <cell r="C34">
            <v>0.27932065085566504</v>
          </cell>
          <cell r="D34">
            <v>40500</v>
          </cell>
          <cell r="E34">
            <v>3380</v>
          </cell>
          <cell r="K34" t="str">
            <v>London</v>
          </cell>
          <cell r="L34">
            <v>47320472.869999997</v>
          </cell>
          <cell r="M34">
            <v>0.27932065085566504</v>
          </cell>
          <cell r="N34">
            <v>40500</v>
          </cell>
          <cell r="O34">
            <v>3380</v>
          </cell>
        </row>
        <row r="35">
          <cell r="A35" t="str">
            <v>Central</v>
          </cell>
          <cell r="B35">
            <v>0</v>
          </cell>
          <cell r="C35">
            <v>0</v>
          </cell>
          <cell r="D35">
            <v>0</v>
          </cell>
          <cell r="E35">
            <v>0</v>
          </cell>
          <cell r="K35" t="str">
            <v>Central</v>
          </cell>
          <cell r="L35">
            <v>0</v>
          </cell>
          <cell r="M35">
            <v>0</v>
          </cell>
          <cell r="N35">
            <v>0</v>
          </cell>
          <cell r="O35">
            <v>0</v>
          </cell>
        </row>
        <row r="36">
          <cell r="A36" t="str">
            <v>PFI</v>
          </cell>
          <cell r="B36">
            <v>6058232.2200000007</v>
          </cell>
          <cell r="C36">
            <v>3.5760195621332577E-2</v>
          </cell>
          <cell r="D36">
            <v>5190</v>
          </cell>
          <cell r="E36">
            <v>430</v>
          </cell>
          <cell r="K36" t="str">
            <v>PFI</v>
          </cell>
          <cell r="L36">
            <v>6058232.2200000007</v>
          </cell>
          <cell r="M36">
            <v>3.5760195621332577E-2</v>
          </cell>
          <cell r="N36">
            <v>5190</v>
          </cell>
          <cell r="O36">
            <v>430</v>
          </cell>
        </row>
        <row r="42">
          <cell r="A42" t="str">
            <v>AWG Management Fee</v>
          </cell>
          <cell r="B42">
            <v>0</v>
          </cell>
          <cell r="K42" t="str">
            <v>AWG Management Fee</v>
          </cell>
          <cell r="L42">
            <v>0</v>
          </cell>
        </row>
        <row r="43">
          <cell r="A43" t="str">
            <v>Cluster</v>
          </cell>
          <cell r="B43" t="str">
            <v>Turnover</v>
          </cell>
          <cell r="C43" t="str">
            <v>%</v>
          </cell>
          <cell r="D43" t="str">
            <v>Allocation FY</v>
          </cell>
          <cell r="E43" t="str">
            <v>Allocation Month</v>
          </cell>
          <cell r="K43" t="str">
            <v>Cluster</v>
          </cell>
          <cell r="L43" t="str">
            <v>Turnover</v>
          </cell>
          <cell r="M43" t="str">
            <v>%</v>
          </cell>
          <cell r="N43" t="str">
            <v>Allocation FY</v>
          </cell>
          <cell r="O43" t="str">
            <v>Allocation Month</v>
          </cell>
        </row>
        <row r="44">
          <cell r="A44" t="str">
            <v>East</v>
          </cell>
          <cell r="B44">
            <v>10134875.75</v>
          </cell>
          <cell r="C44">
            <v>5.9823579925085746E-2</v>
          </cell>
          <cell r="D44">
            <v>0</v>
          </cell>
          <cell r="E44">
            <v>0</v>
          </cell>
          <cell r="K44" t="str">
            <v>East</v>
          </cell>
          <cell r="L44">
            <v>10134875.75</v>
          </cell>
          <cell r="M44">
            <v>5.9823579925085746E-2</v>
          </cell>
          <cell r="N44">
            <v>0</v>
          </cell>
          <cell r="O44">
            <v>0</v>
          </cell>
        </row>
        <row r="45">
          <cell r="A45" t="str">
            <v>Midlands</v>
          </cell>
          <cell r="B45">
            <v>6665167.4799999995</v>
          </cell>
          <cell r="C45">
            <v>3.9342779259416406E-2</v>
          </cell>
          <cell r="D45">
            <v>0</v>
          </cell>
          <cell r="E45">
            <v>0</v>
          </cell>
          <cell r="K45" t="str">
            <v>Midlands</v>
          </cell>
          <cell r="L45">
            <v>6665167.4799999995</v>
          </cell>
          <cell r="M45">
            <v>3.9342779259416406E-2</v>
          </cell>
          <cell r="N45">
            <v>0</v>
          </cell>
          <cell r="O45">
            <v>0</v>
          </cell>
        </row>
        <row r="46">
          <cell r="A46" t="str">
            <v>MPC</v>
          </cell>
          <cell r="B46">
            <v>25477635.169999994</v>
          </cell>
          <cell r="C46">
            <v>0.15038796542667732</v>
          </cell>
          <cell r="D46">
            <v>0</v>
          </cell>
          <cell r="E46">
            <v>0</v>
          </cell>
          <cell r="K46" t="str">
            <v>MPC</v>
          </cell>
          <cell r="L46">
            <v>25477635.169999994</v>
          </cell>
          <cell r="M46">
            <v>0.15038796542667732</v>
          </cell>
          <cell r="N46">
            <v>0</v>
          </cell>
          <cell r="O46">
            <v>0</v>
          </cell>
        </row>
        <row r="47">
          <cell r="A47" t="str">
            <v>North East</v>
          </cell>
          <cell r="B47">
            <v>26714849.360000003</v>
          </cell>
          <cell r="C47">
            <v>0.15769092441755747</v>
          </cell>
          <cell r="D47">
            <v>0</v>
          </cell>
          <cell r="E47">
            <v>0</v>
          </cell>
          <cell r="K47" t="str">
            <v>North East</v>
          </cell>
          <cell r="L47">
            <v>26714849.360000003</v>
          </cell>
          <cell r="M47">
            <v>0.15769092441755747</v>
          </cell>
          <cell r="N47">
            <v>0</v>
          </cell>
          <cell r="O47">
            <v>0</v>
          </cell>
        </row>
        <row r="48">
          <cell r="A48" t="str">
            <v>Manchester Working</v>
          </cell>
          <cell r="B48">
            <v>42831369.779999986</v>
          </cell>
          <cell r="C48">
            <v>0.25282262324081589</v>
          </cell>
          <cell r="D48">
            <v>0</v>
          </cell>
          <cell r="E48">
            <v>0</v>
          </cell>
          <cell r="K48" t="str">
            <v>Manchester Working</v>
          </cell>
          <cell r="L48">
            <v>42831369.779999986</v>
          </cell>
          <cell r="M48">
            <v>0.25282262324081589</v>
          </cell>
          <cell r="N48">
            <v>0</v>
          </cell>
          <cell r="O48">
            <v>0</v>
          </cell>
        </row>
        <row r="49">
          <cell r="A49" t="str">
            <v>Riverside</v>
          </cell>
          <cell r="B49">
            <v>4210123.3</v>
          </cell>
          <cell r="C49">
            <v>2.485128125344958E-2</v>
          </cell>
          <cell r="D49">
            <v>0</v>
          </cell>
          <cell r="E49">
            <v>0</v>
          </cell>
          <cell r="K49" t="str">
            <v>Riverside</v>
          </cell>
          <cell r="L49">
            <v>4210123.3</v>
          </cell>
          <cell r="M49">
            <v>2.485128125344958E-2</v>
          </cell>
          <cell r="N49">
            <v>0</v>
          </cell>
          <cell r="O49">
            <v>0</v>
          </cell>
        </row>
        <row r="50">
          <cell r="A50" t="str">
            <v>London</v>
          </cell>
          <cell r="B50">
            <v>47320472.869999997</v>
          </cell>
          <cell r="C50">
            <v>0.27932065085566504</v>
          </cell>
          <cell r="D50">
            <v>0</v>
          </cell>
          <cell r="E50">
            <v>0</v>
          </cell>
          <cell r="K50" t="str">
            <v>London</v>
          </cell>
          <cell r="L50">
            <v>47320472.869999997</v>
          </cell>
          <cell r="M50">
            <v>0.27932065085566504</v>
          </cell>
          <cell r="N50">
            <v>0</v>
          </cell>
          <cell r="O50">
            <v>0</v>
          </cell>
        </row>
        <row r="51">
          <cell r="A51" t="str">
            <v>Central</v>
          </cell>
          <cell r="B51">
            <v>0</v>
          </cell>
          <cell r="C51">
            <v>0</v>
          </cell>
          <cell r="D51">
            <v>0</v>
          </cell>
          <cell r="E51">
            <v>0</v>
          </cell>
          <cell r="K51" t="str">
            <v>Central</v>
          </cell>
          <cell r="L51">
            <v>0</v>
          </cell>
          <cell r="M51">
            <v>0</v>
          </cell>
          <cell r="N51">
            <v>0</v>
          </cell>
          <cell r="O51">
            <v>0</v>
          </cell>
        </row>
        <row r="52">
          <cell r="A52" t="str">
            <v>PFI</v>
          </cell>
          <cell r="B52">
            <v>6058232.2200000007</v>
          </cell>
          <cell r="C52">
            <v>3.5760195621332577E-2</v>
          </cell>
          <cell r="D52">
            <v>0</v>
          </cell>
          <cell r="E52">
            <v>0</v>
          </cell>
          <cell r="K52" t="str">
            <v>PFI</v>
          </cell>
          <cell r="L52">
            <v>6058232.2200000007</v>
          </cell>
          <cell r="M52">
            <v>3.5760195621332577E-2</v>
          </cell>
          <cell r="N52">
            <v>0</v>
          </cell>
          <cell r="O52">
            <v>0</v>
          </cell>
        </row>
        <row r="58">
          <cell r="A58" t="str">
            <v>Procurement</v>
          </cell>
          <cell r="B58">
            <v>375677.9360000001</v>
          </cell>
          <cell r="K58" t="str">
            <v>Procurement</v>
          </cell>
          <cell r="L58">
            <v>375677.9360000001</v>
          </cell>
        </row>
        <row r="59">
          <cell r="A59" t="str">
            <v>Cluster</v>
          </cell>
          <cell r="B59" t="str">
            <v>Total Costs</v>
          </cell>
          <cell r="C59" t="str">
            <v>%</v>
          </cell>
          <cell r="D59" t="str">
            <v>Allocation FY</v>
          </cell>
          <cell r="E59" t="str">
            <v>Allocation Month</v>
          </cell>
          <cell r="K59" t="str">
            <v>Cluster</v>
          </cell>
          <cell r="L59" t="str">
            <v>Total Costs</v>
          </cell>
          <cell r="M59" t="str">
            <v>%</v>
          </cell>
          <cell r="N59" t="str">
            <v>Allocation FY</v>
          </cell>
          <cell r="O59" t="str">
            <v>Allocation Month</v>
          </cell>
        </row>
        <row r="60">
          <cell r="A60" t="str">
            <v>East</v>
          </cell>
          <cell r="B60">
            <v>-1360136.4865336609</v>
          </cell>
          <cell r="C60">
            <v>6.5853552516910718E-2</v>
          </cell>
          <cell r="D60">
            <v>24740</v>
          </cell>
          <cell r="E60">
            <v>2060</v>
          </cell>
          <cell r="K60" t="str">
            <v>East</v>
          </cell>
          <cell r="L60">
            <v>-1360136.4865336609</v>
          </cell>
          <cell r="M60">
            <v>6.5853552516910718E-2</v>
          </cell>
          <cell r="N60">
            <v>24740</v>
          </cell>
          <cell r="O60">
            <v>2060</v>
          </cell>
        </row>
        <row r="61">
          <cell r="A61" t="str">
            <v>Midlands</v>
          </cell>
          <cell r="B61">
            <v>-620068.69999999995</v>
          </cell>
          <cell r="C61">
            <v>3.0021786125014733E-2</v>
          </cell>
          <cell r="D61">
            <v>11280</v>
          </cell>
          <cell r="E61">
            <v>940</v>
          </cell>
          <cell r="K61" t="str">
            <v>Midlands</v>
          </cell>
          <cell r="L61">
            <v>-620068.69999999995</v>
          </cell>
          <cell r="M61">
            <v>3.0021786125014733E-2</v>
          </cell>
          <cell r="N61">
            <v>11280</v>
          </cell>
          <cell r="O61">
            <v>940</v>
          </cell>
        </row>
        <row r="62">
          <cell r="A62" t="str">
            <v>MPC</v>
          </cell>
          <cell r="B62">
            <v>-3020498.1700000004</v>
          </cell>
          <cell r="C62">
            <v>0.14624306959976921</v>
          </cell>
          <cell r="D62">
            <v>54940</v>
          </cell>
          <cell r="E62">
            <v>4580</v>
          </cell>
          <cell r="K62" t="str">
            <v>MPC</v>
          </cell>
          <cell r="L62">
            <v>-3020498.1700000004</v>
          </cell>
          <cell r="M62">
            <v>0.14624306959976921</v>
          </cell>
          <cell r="N62">
            <v>54940</v>
          </cell>
          <cell r="O62">
            <v>4580</v>
          </cell>
        </row>
        <row r="63">
          <cell r="A63" t="str">
            <v>North East</v>
          </cell>
          <cell r="B63">
            <v>-2558478.7199999997</v>
          </cell>
          <cell r="C63">
            <v>0.12387353358949009</v>
          </cell>
          <cell r="D63">
            <v>46540</v>
          </cell>
          <cell r="E63">
            <v>3880</v>
          </cell>
          <cell r="K63" t="str">
            <v>North East</v>
          </cell>
          <cell r="L63">
            <v>-2558478.7199999997</v>
          </cell>
          <cell r="M63">
            <v>0.12387353358949009</v>
          </cell>
          <cell r="N63">
            <v>46540</v>
          </cell>
          <cell r="O63">
            <v>3880</v>
          </cell>
        </row>
        <row r="64">
          <cell r="A64" t="str">
            <v>Manchester Working</v>
          </cell>
          <cell r="B64">
            <v>-4888571.7500000019</v>
          </cell>
          <cell r="C64">
            <v>0.23668934673736808</v>
          </cell>
          <cell r="D64">
            <v>88920</v>
          </cell>
          <cell r="E64">
            <v>7410</v>
          </cell>
          <cell r="K64" t="str">
            <v>Manchester Working</v>
          </cell>
          <cell r="L64">
            <v>-4888571.7500000019</v>
          </cell>
          <cell r="M64">
            <v>0.23668934673736808</v>
          </cell>
          <cell r="N64">
            <v>88920</v>
          </cell>
          <cell r="O64">
            <v>7410</v>
          </cell>
        </row>
        <row r="65">
          <cell r="A65" t="str">
            <v>Riverside</v>
          </cell>
          <cell r="B65">
            <v>-526204.68999999994</v>
          </cell>
          <cell r="C65">
            <v>2.547718448158999E-2</v>
          </cell>
          <cell r="D65">
            <v>9570</v>
          </cell>
          <cell r="E65">
            <v>800</v>
          </cell>
          <cell r="K65" t="str">
            <v>Riverside</v>
          </cell>
          <cell r="L65">
            <v>-526204.68999999994</v>
          </cell>
          <cell r="M65">
            <v>2.547718448158999E-2</v>
          </cell>
          <cell r="N65">
            <v>9570</v>
          </cell>
          <cell r="O65">
            <v>800</v>
          </cell>
        </row>
        <row r="66">
          <cell r="A66" t="str">
            <v>London</v>
          </cell>
          <cell r="B66">
            <v>-6026901.9300000006</v>
          </cell>
          <cell r="C66">
            <v>0.29180373197179371</v>
          </cell>
          <cell r="D66">
            <v>109620</v>
          </cell>
          <cell r="E66">
            <v>9140</v>
          </cell>
          <cell r="K66" t="str">
            <v>London</v>
          </cell>
          <cell r="L66">
            <v>-6026901.9300000006</v>
          </cell>
          <cell r="M66">
            <v>0.29180373197179371</v>
          </cell>
          <cell r="N66">
            <v>109620</v>
          </cell>
          <cell r="O66">
            <v>9140</v>
          </cell>
        </row>
        <row r="67">
          <cell r="A67" t="str">
            <v>Central</v>
          </cell>
          <cell r="B67">
            <v>-980701.24999999988</v>
          </cell>
          <cell r="C67">
            <v>4.7482485698817897E-2</v>
          </cell>
          <cell r="D67">
            <v>17840</v>
          </cell>
          <cell r="E67">
            <v>1490</v>
          </cell>
          <cell r="K67" t="str">
            <v>Central</v>
          </cell>
          <cell r="L67">
            <v>-980701.24999999988</v>
          </cell>
          <cell r="M67">
            <v>4.7482485698817897E-2</v>
          </cell>
          <cell r="N67">
            <v>17840</v>
          </cell>
          <cell r="O67">
            <v>1490</v>
          </cell>
        </row>
        <row r="68">
          <cell r="A68" t="str">
            <v>PFI</v>
          </cell>
          <cell r="B68">
            <v>-672395.9800000001</v>
          </cell>
          <cell r="C68">
            <v>3.2555309279245492E-2</v>
          </cell>
          <cell r="D68">
            <v>12230</v>
          </cell>
          <cell r="E68">
            <v>1020</v>
          </cell>
          <cell r="K68" t="str">
            <v>PFI</v>
          </cell>
          <cell r="L68">
            <v>-672395.9800000001</v>
          </cell>
          <cell r="M68">
            <v>3.2555309279245492E-2</v>
          </cell>
          <cell r="N68">
            <v>12230</v>
          </cell>
          <cell r="O68">
            <v>1020</v>
          </cell>
        </row>
        <row r="69">
          <cell r="B69">
            <v>-20653957.676533666</v>
          </cell>
          <cell r="D69">
            <v>375680</v>
          </cell>
          <cell r="E69">
            <v>31320</v>
          </cell>
          <cell r="L69">
            <v>-20653957.676533666</v>
          </cell>
          <cell r="N69">
            <v>375680</v>
          </cell>
          <cell r="O69">
            <v>31320</v>
          </cell>
        </row>
        <row r="74">
          <cell r="A74" t="str">
            <v>AP - SSC</v>
          </cell>
          <cell r="B74">
            <v>584062</v>
          </cell>
          <cell r="K74" t="str">
            <v>AP - SSC</v>
          </cell>
          <cell r="L74">
            <v>584062.22340000002</v>
          </cell>
        </row>
        <row r="75">
          <cell r="A75" t="str">
            <v>Cluster</v>
          </cell>
          <cell r="B75" t="str">
            <v>Invoices</v>
          </cell>
          <cell r="C75" t="str">
            <v>%</v>
          </cell>
          <cell r="D75" t="str">
            <v>Allocation FY</v>
          </cell>
          <cell r="E75" t="str">
            <v>Allocation Month</v>
          </cell>
          <cell r="K75" t="str">
            <v>Cluster</v>
          </cell>
          <cell r="L75" t="str">
            <v>Invoices</v>
          </cell>
          <cell r="M75" t="str">
            <v>%</v>
          </cell>
          <cell r="N75" t="str">
            <v>Allocation FY</v>
          </cell>
          <cell r="O75" t="str">
            <v>Allocation Month</v>
          </cell>
        </row>
        <row r="76">
          <cell r="A76" t="str">
            <v>East</v>
          </cell>
          <cell r="B76">
            <v>22500</v>
          </cell>
          <cell r="C76">
            <v>7.820021339969345E-2</v>
          </cell>
          <cell r="D76">
            <v>45670</v>
          </cell>
          <cell r="E76">
            <v>3810</v>
          </cell>
          <cell r="K76" t="str">
            <v>East</v>
          </cell>
          <cell r="L76">
            <v>22500</v>
          </cell>
          <cell r="M76">
            <v>7.820021339969345E-2</v>
          </cell>
          <cell r="N76">
            <v>45670</v>
          </cell>
          <cell r="O76">
            <v>3810</v>
          </cell>
        </row>
        <row r="77">
          <cell r="A77" t="str">
            <v>Midlands</v>
          </cell>
          <cell r="B77">
            <v>20098</v>
          </cell>
          <cell r="C77">
            <v>6.9851906173646186E-2</v>
          </cell>
          <cell r="D77">
            <v>40800</v>
          </cell>
          <cell r="E77">
            <v>3400</v>
          </cell>
          <cell r="K77" t="str">
            <v>Midlands</v>
          </cell>
          <cell r="L77">
            <v>20098</v>
          </cell>
          <cell r="M77">
            <v>6.9851906173646186E-2</v>
          </cell>
          <cell r="N77">
            <v>40800</v>
          </cell>
          <cell r="O77">
            <v>3400</v>
          </cell>
        </row>
        <row r="78">
          <cell r="A78" t="str">
            <v>MPC</v>
          </cell>
          <cell r="B78">
            <v>42000</v>
          </cell>
          <cell r="C78">
            <v>0.14597373167942779</v>
          </cell>
          <cell r="D78">
            <v>85260</v>
          </cell>
          <cell r="E78">
            <v>7110</v>
          </cell>
          <cell r="K78" t="str">
            <v>MPC</v>
          </cell>
          <cell r="L78">
            <v>42000</v>
          </cell>
          <cell r="M78">
            <v>0.14597373167942779</v>
          </cell>
          <cell r="N78">
            <v>85260</v>
          </cell>
          <cell r="O78">
            <v>7110</v>
          </cell>
        </row>
        <row r="79">
          <cell r="A79" t="str">
            <v>North East</v>
          </cell>
          <cell r="B79">
            <v>36000</v>
          </cell>
          <cell r="C79">
            <v>0.12512034143950954</v>
          </cell>
          <cell r="D79">
            <v>73080</v>
          </cell>
          <cell r="E79">
            <v>6090</v>
          </cell>
          <cell r="K79" t="str">
            <v>North East</v>
          </cell>
          <cell r="L79">
            <v>36000</v>
          </cell>
          <cell r="M79">
            <v>0.12512034143950954</v>
          </cell>
          <cell r="N79">
            <v>73080</v>
          </cell>
          <cell r="O79">
            <v>6090</v>
          </cell>
        </row>
        <row r="80">
          <cell r="A80" t="str">
            <v>Manchester Working</v>
          </cell>
          <cell r="B80">
            <v>23725</v>
          </cell>
          <cell r="C80">
            <v>8.2457780573676767E-2</v>
          </cell>
          <cell r="D80">
            <v>48160</v>
          </cell>
          <cell r="E80">
            <v>4010</v>
          </cell>
          <cell r="K80" t="str">
            <v>Manchester Working</v>
          </cell>
          <cell r="L80">
            <v>23725</v>
          </cell>
          <cell r="M80">
            <v>8.2457780573676767E-2</v>
          </cell>
          <cell r="N80">
            <v>48160</v>
          </cell>
          <cell r="O80">
            <v>4010</v>
          </cell>
        </row>
        <row r="81">
          <cell r="A81" t="str">
            <v>Riverside</v>
          </cell>
          <cell r="C81">
            <v>0</v>
          </cell>
          <cell r="D81">
            <v>0</v>
          </cell>
          <cell r="E81">
            <v>0</v>
          </cell>
          <cell r="K81" t="str">
            <v>Riverside</v>
          </cell>
          <cell r="M81">
            <v>0</v>
          </cell>
          <cell r="N81">
            <v>0</v>
          </cell>
          <cell r="O81">
            <v>0</v>
          </cell>
        </row>
        <row r="82">
          <cell r="A82" t="str">
            <v>London</v>
          </cell>
          <cell r="B82">
            <v>135600</v>
          </cell>
          <cell r="C82">
            <v>0.47128661942215255</v>
          </cell>
          <cell r="D82">
            <v>275260</v>
          </cell>
          <cell r="E82">
            <v>22940</v>
          </cell>
          <cell r="K82" t="str">
            <v>London</v>
          </cell>
          <cell r="L82">
            <v>135600</v>
          </cell>
          <cell r="M82">
            <v>0.47128661942215255</v>
          </cell>
          <cell r="N82">
            <v>275260</v>
          </cell>
          <cell r="O82">
            <v>22940</v>
          </cell>
        </row>
        <row r="83">
          <cell r="A83" t="str">
            <v>Central</v>
          </cell>
          <cell r="B83">
            <v>1200</v>
          </cell>
          <cell r="C83">
            <v>4.1706780479836506E-3</v>
          </cell>
          <cell r="D83">
            <v>2440</v>
          </cell>
          <cell r="E83">
            <v>200</v>
          </cell>
          <cell r="K83" t="str">
            <v>Central</v>
          </cell>
          <cell r="L83">
            <v>1200</v>
          </cell>
          <cell r="M83">
            <v>4.1706780479836506E-3</v>
          </cell>
          <cell r="N83">
            <v>2440</v>
          </cell>
          <cell r="O83">
            <v>200</v>
          </cell>
        </row>
        <row r="84">
          <cell r="A84" t="str">
            <v>PFI</v>
          </cell>
          <cell r="B84">
            <v>6600</v>
          </cell>
          <cell r="C84">
            <v>2.2938729263910079E-2</v>
          </cell>
          <cell r="D84">
            <v>13400</v>
          </cell>
          <cell r="E84">
            <v>1120</v>
          </cell>
          <cell r="K84" t="str">
            <v>PFI</v>
          </cell>
          <cell r="L84">
            <v>6600</v>
          </cell>
          <cell r="M84">
            <v>2.2938729263910079E-2</v>
          </cell>
          <cell r="N84">
            <v>13400</v>
          </cell>
          <cell r="O84">
            <v>1120</v>
          </cell>
        </row>
        <row r="85">
          <cell r="B85">
            <v>287723</v>
          </cell>
          <cell r="D85">
            <v>584070</v>
          </cell>
          <cell r="E85">
            <v>48680</v>
          </cell>
          <cell r="L85">
            <v>287723</v>
          </cell>
          <cell r="N85">
            <v>584070</v>
          </cell>
          <cell r="O85">
            <v>48680</v>
          </cell>
        </row>
        <row r="90">
          <cell r="A90" t="str">
            <v>Legal</v>
          </cell>
          <cell r="B90">
            <v>0</v>
          </cell>
          <cell r="K90" t="str">
            <v>Legal</v>
          </cell>
          <cell r="L90">
            <v>0</v>
          </cell>
        </row>
        <row r="91">
          <cell r="A91" t="str">
            <v>Cluster</v>
          </cell>
          <cell r="B91" t="str">
            <v>Turnover</v>
          </cell>
          <cell r="C91" t="str">
            <v>%</v>
          </cell>
          <cell r="D91" t="str">
            <v>Allocation FY</v>
          </cell>
          <cell r="E91" t="str">
            <v>Allocation Month</v>
          </cell>
          <cell r="K91" t="str">
            <v>Cluster</v>
          </cell>
          <cell r="L91" t="str">
            <v>Turnover</v>
          </cell>
          <cell r="M91" t="str">
            <v>%</v>
          </cell>
          <cell r="N91" t="str">
            <v>Allocation FY</v>
          </cell>
          <cell r="O91" t="str">
            <v>Allocation Month</v>
          </cell>
        </row>
        <row r="92">
          <cell r="A92" t="str">
            <v>East</v>
          </cell>
          <cell r="B92">
            <v>10134875.75</v>
          </cell>
          <cell r="C92">
            <v>5.9823579925085746E-2</v>
          </cell>
          <cell r="D92">
            <v>0</v>
          </cell>
          <cell r="E92">
            <v>0</v>
          </cell>
          <cell r="K92" t="str">
            <v>East</v>
          </cell>
          <cell r="L92">
            <v>10134875.75</v>
          </cell>
          <cell r="M92">
            <v>5.9823579925085746E-2</v>
          </cell>
          <cell r="N92">
            <v>0</v>
          </cell>
          <cell r="O92">
            <v>0</v>
          </cell>
        </row>
        <row r="93">
          <cell r="A93" t="str">
            <v>Midlands</v>
          </cell>
          <cell r="B93">
            <v>6665167.4799999995</v>
          </cell>
          <cell r="C93">
            <v>3.9342779259416406E-2</v>
          </cell>
          <cell r="D93">
            <v>0</v>
          </cell>
          <cell r="E93">
            <v>0</v>
          </cell>
          <cell r="K93" t="str">
            <v>Midlands</v>
          </cell>
          <cell r="L93">
            <v>6665167.4799999995</v>
          </cell>
          <cell r="M93">
            <v>3.9342779259416406E-2</v>
          </cell>
          <cell r="N93">
            <v>0</v>
          </cell>
          <cell r="O93">
            <v>0</v>
          </cell>
        </row>
        <row r="94">
          <cell r="A94" t="str">
            <v>MPC</v>
          </cell>
          <cell r="B94">
            <v>25477635.169999994</v>
          </cell>
          <cell r="C94">
            <v>0.15038796542667732</v>
          </cell>
          <cell r="D94">
            <v>0</v>
          </cell>
          <cell r="E94">
            <v>0</v>
          </cell>
          <cell r="K94" t="str">
            <v>MPC</v>
          </cell>
          <cell r="L94">
            <v>25477635.169999994</v>
          </cell>
          <cell r="M94">
            <v>0.15038796542667732</v>
          </cell>
          <cell r="N94">
            <v>0</v>
          </cell>
          <cell r="O94">
            <v>0</v>
          </cell>
        </row>
        <row r="95">
          <cell r="A95" t="str">
            <v>North East</v>
          </cell>
          <cell r="B95">
            <v>26714849.360000003</v>
          </cell>
          <cell r="C95">
            <v>0.15769092441755747</v>
          </cell>
          <cell r="D95">
            <v>0</v>
          </cell>
          <cell r="E95">
            <v>0</v>
          </cell>
          <cell r="K95" t="str">
            <v>North East</v>
          </cell>
          <cell r="L95">
            <v>26714849.360000003</v>
          </cell>
          <cell r="M95">
            <v>0.15769092441755747</v>
          </cell>
          <cell r="N95">
            <v>0</v>
          </cell>
          <cell r="O95">
            <v>0</v>
          </cell>
        </row>
        <row r="96">
          <cell r="A96" t="str">
            <v>Manchester Working</v>
          </cell>
          <cell r="B96">
            <v>42831369.779999986</v>
          </cell>
          <cell r="C96">
            <v>0.25282262324081589</v>
          </cell>
          <cell r="D96">
            <v>0</v>
          </cell>
          <cell r="E96">
            <v>0</v>
          </cell>
          <cell r="K96" t="str">
            <v>Manchester Working</v>
          </cell>
          <cell r="L96">
            <v>42831369.779999986</v>
          </cell>
          <cell r="M96">
            <v>0.25282262324081589</v>
          </cell>
          <cell r="N96">
            <v>0</v>
          </cell>
          <cell r="O96">
            <v>0</v>
          </cell>
        </row>
        <row r="97">
          <cell r="A97" t="str">
            <v>Riverside</v>
          </cell>
          <cell r="B97">
            <v>4210123.3</v>
          </cell>
          <cell r="C97">
            <v>2.485128125344958E-2</v>
          </cell>
          <cell r="D97">
            <v>0</v>
          </cell>
          <cell r="E97">
            <v>0</v>
          </cell>
          <cell r="K97" t="str">
            <v>Riverside</v>
          </cell>
          <cell r="L97">
            <v>4210123.3</v>
          </cell>
          <cell r="M97">
            <v>2.485128125344958E-2</v>
          </cell>
          <cell r="N97">
            <v>0</v>
          </cell>
          <cell r="O97">
            <v>0</v>
          </cell>
        </row>
        <row r="98">
          <cell r="A98" t="str">
            <v>London</v>
          </cell>
          <cell r="B98">
            <v>47320472.869999997</v>
          </cell>
          <cell r="C98">
            <v>0.27932065085566504</v>
          </cell>
          <cell r="D98">
            <v>0</v>
          </cell>
          <cell r="E98">
            <v>0</v>
          </cell>
          <cell r="K98" t="str">
            <v>London</v>
          </cell>
          <cell r="L98">
            <v>47320472.869999997</v>
          </cell>
          <cell r="M98">
            <v>0.27932065085566504</v>
          </cell>
          <cell r="N98">
            <v>0</v>
          </cell>
          <cell r="O98">
            <v>0</v>
          </cell>
        </row>
        <row r="99">
          <cell r="A99" t="str">
            <v>Central</v>
          </cell>
          <cell r="B99">
            <v>0</v>
          </cell>
          <cell r="C99">
            <v>0</v>
          </cell>
          <cell r="D99">
            <v>0</v>
          </cell>
          <cell r="E99">
            <v>0</v>
          </cell>
          <cell r="K99" t="str">
            <v>Central</v>
          </cell>
          <cell r="L99">
            <v>0</v>
          </cell>
          <cell r="M99">
            <v>0</v>
          </cell>
          <cell r="N99">
            <v>0</v>
          </cell>
          <cell r="O99">
            <v>0</v>
          </cell>
        </row>
        <row r="100">
          <cell r="A100" t="str">
            <v>PFI</v>
          </cell>
          <cell r="B100">
            <v>6058232.2200000007</v>
          </cell>
          <cell r="C100">
            <v>3.5760195621332577E-2</v>
          </cell>
          <cell r="D100">
            <v>0</v>
          </cell>
          <cell r="E100">
            <v>0</v>
          </cell>
          <cell r="K100" t="str">
            <v>PFI</v>
          </cell>
          <cell r="L100">
            <v>6058232.2200000007</v>
          </cell>
          <cell r="M100">
            <v>3.5760195621332577E-2</v>
          </cell>
          <cell r="N100">
            <v>0</v>
          </cell>
          <cell r="O100">
            <v>0</v>
          </cell>
        </row>
        <row r="101">
          <cell r="B101">
            <v>169412725.92999998</v>
          </cell>
          <cell r="D101">
            <v>0</v>
          </cell>
          <cell r="E101">
            <v>0</v>
          </cell>
          <cell r="L101">
            <v>169412725.92999998</v>
          </cell>
          <cell r="N101">
            <v>0</v>
          </cell>
          <cell r="O101">
            <v>0</v>
          </cell>
        </row>
        <row r="106">
          <cell r="A106" t="str">
            <v>Business Systems</v>
          </cell>
          <cell r="B106">
            <v>2934784.2692263359</v>
          </cell>
          <cell r="K106" t="str">
            <v>Business Systems</v>
          </cell>
          <cell r="L106">
            <v>2781340.5707361815</v>
          </cell>
        </row>
        <row r="107">
          <cell r="A107" t="str">
            <v>Cluster</v>
          </cell>
          <cell r="B107" t="str">
            <v>Users</v>
          </cell>
          <cell r="C107" t="str">
            <v>%</v>
          </cell>
          <cell r="D107" t="str">
            <v>Allocation FY</v>
          </cell>
          <cell r="E107" t="str">
            <v>Allocation Month</v>
          </cell>
          <cell r="K107" t="str">
            <v>Cluster</v>
          </cell>
          <cell r="L107" t="str">
            <v>Users</v>
          </cell>
          <cell r="M107" t="str">
            <v>%</v>
          </cell>
          <cell r="N107" t="str">
            <v>Allocation FY</v>
          </cell>
          <cell r="O107" t="str">
            <v>Allocation Month</v>
          </cell>
        </row>
        <row r="108">
          <cell r="A108" t="str">
            <v>East</v>
          </cell>
          <cell r="B108">
            <v>142870.06778723252</v>
          </cell>
          <cell r="C108">
            <v>5.1172806849225323E-2</v>
          </cell>
          <cell r="D108">
            <v>150181.14855326418</v>
          </cell>
          <cell r="E108">
            <v>12520</v>
          </cell>
          <cell r="K108" t="str">
            <v>East</v>
          </cell>
          <cell r="L108">
            <v>142870.06778723252</v>
          </cell>
          <cell r="M108">
            <v>5.1172806849225323E-2</v>
          </cell>
          <cell r="N108">
            <v>150181.14855326418</v>
          </cell>
          <cell r="O108">
            <v>12520</v>
          </cell>
        </row>
        <row r="109">
          <cell r="A109" t="str">
            <v>Midlands</v>
          </cell>
          <cell r="B109">
            <v>145583.58378488402</v>
          </cell>
          <cell r="C109">
            <v>5.2144726525478968E-2</v>
          </cell>
          <cell r="D109">
            <v>153033.52313008494</v>
          </cell>
          <cell r="E109">
            <v>12750</v>
          </cell>
          <cell r="K109" t="str">
            <v>Midlands</v>
          </cell>
          <cell r="L109">
            <v>145583.58378488402</v>
          </cell>
          <cell r="M109">
            <v>5.2144726525478968E-2</v>
          </cell>
          <cell r="N109">
            <v>153033.52313008494</v>
          </cell>
          <cell r="O109">
            <v>12750</v>
          </cell>
        </row>
        <row r="110">
          <cell r="A110" t="str">
            <v>MPC</v>
          </cell>
          <cell r="B110">
            <v>411861.07936681411</v>
          </cell>
          <cell r="C110">
            <v>0.14751926550870503</v>
          </cell>
          <cell r="D110">
            <v>432937.21982277074</v>
          </cell>
          <cell r="E110">
            <v>36080</v>
          </cell>
          <cell r="K110" t="str">
            <v>MPC</v>
          </cell>
          <cell r="L110">
            <v>411861.07936681411</v>
          </cell>
          <cell r="M110">
            <v>0.14751926550870503</v>
          </cell>
          <cell r="N110">
            <v>432937.21982277074</v>
          </cell>
          <cell r="O110">
            <v>36080</v>
          </cell>
        </row>
        <row r="111">
          <cell r="A111" t="str">
            <v>North East</v>
          </cell>
          <cell r="B111">
            <v>325453.26937977632</v>
          </cell>
          <cell r="C111">
            <v>0.11656995443735975</v>
          </cell>
          <cell r="D111">
            <v>342107.6685471941</v>
          </cell>
          <cell r="E111">
            <v>28510</v>
          </cell>
          <cell r="K111" t="str">
            <v>North East</v>
          </cell>
          <cell r="L111">
            <v>325453.26937977632</v>
          </cell>
          <cell r="M111">
            <v>0.11656995443735975</v>
          </cell>
          <cell r="N111">
            <v>342107.6685471941</v>
          </cell>
          <cell r="O111">
            <v>28510</v>
          </cell>
        </row>
        <row r="112">
          <cell r="A112" t="str">
            <v>Manchester Working</v>
          </cell>
          <cell r="B112">
            <v>467099.46805335366</v>
          </cell>
          <cell r="C112">
            <v>0.1673043992228456</v>
          </cell>
          <cell r="D112">
            <v>491002.31901157007</v>
          </cell>
          <cell r="E112">
            <v>40920</v>
          </cell>
          <cell r="K112" t="str">
            <v>Manchester Working</v>
          </cell>
          <cell r="L112">
            <v>467099.46805335366</v>
          </cell>
          <cell r="M112">
            <v>0.1673043992228456</v>
          </cell>
          <cell r="N112">
            <v>491002.31901157007</v>
          </cell>
          <cell r="O112">
            <v>40920</v>
          </cell>
        </row>
        <row r="113">
          <cell r="A113" t="str">
            <v>Riverside</v>
          </cell>
          <cell r="B113">
            <v>76199.111210393065</v>
          </cell>
          <cell r="C113">
            <v>2.7292787498771977E-2</v>
          </cell>
          <cell r="D113">
            <v>80098.443414733192</v>
          </cell>
          <cell r="E113">
            <v>6670</v>
          </cell>
          <cell r="K113" t="str">
            <v>Riverside</v>
          </cell>
          <cell r="L113">
            <v>76199.111210393065</v>
          </cell>
          <cell r="M113">
            <v>2.7292787498771977E-2</v>
          </cell>
          <cell r="N113">
            <v>80098.443414733192</v>
          </cell>
          <cell r="O113">
            <v>6670</v>
          </cell>
        </row>
        <row r="114">
          <cell r="A114" t="str">
            <v>London</v>
          </cell>
          <cell r="B114">
            <v>923312.44629800657</v>
          </cell>
          <cell r="C114">
            <v>0.33070950555058076</v>
          </cell>
          <cell r="D114">
            <v>970561.05457346409</v>
          </cell>
          <cell r="E114">
            <v>80880</v>
          </cell>
          <cell r="K114" t="str">
            <v>London</v>
          </cell>
          <cell r="L114">
            <v>923312.44629800657</v>
          </cell>
          <cell r="M114">
            <v>0.33070950555058076</v>
          </cell>
          <cell r="N114">
            <v>970561.05457346409</v>
          </cell>
          <cell r="O114">
            <v>80880</v>
          </cell>
        </row>
        <row r="115">
          <cell r="A115" t="str">
            <v>Central</v>
          </cell>
          <cell r="B115">
            <v>145973.79109160881</v>
          </cell>
          <cell r="C115">
            <v>5.2284489902423126E-2</v>
          </cell>
          <cell r="D115">
            <v>153443.69849015458</v>
          </cell>
          <cell r="E115">
            <v>12790</v>
          </cell>
          <cell r="K115" t="str">
            <v>Central</v>
          </cell>
          <cell r="L115">
            <v>145973.79109160881</v>
          </cell>
          <cell r="M115">
            <v>5.2284489902423126E-2</v>
          </cell>
          <cell r="N115">
            <v>153443.69849015458</v>
          </cell>
          <cell r="O115">
            <v>12790</v>
          </cell>
        </row>
        <row r="116">
          <cell r="A116" t="str">
            <v>PFI</v>
          </cell>
          <cell r="B116">
            <v>153561.02524069886</v>
          </cell>
          <cell r="C116">
            <v>5.5002064504609517E-2</v>
          </cell>
          <cell r="D116">
            <v>161419.19368310022</v>
          </cell>
          <cell r="E116">
            <v>13450</v>
          </cell>
          <cell r="K116" t="str">
            <v>PFI</v>
          </cell>
          <cell r="L116">
            <v>153561.02524069886</v>
          </cell>
          <cell r="M116">
            <v>5.5002064504609517E-2</v>
          </cell>
          <cell r="N116">
            <v>161419.19368310022</v>
          </cell>
          <cell r="O116">
            <v>13450</v>
          </cell>
        </row>
        <row r="117">
          <cell r="B117">
            <v>2791913.8422127678</v>
          </cell>
          <cell r="D117">
            <v>2934784.2692263364</v>
          </cell>
          <cell r="E117">
            <v>244570</v>
          </cell>
          <cell r="L117">
            <v>2791913.8422127678</v>
          </cell>
          <cell r="N117">
            <v>2934784.2692263364</v>
          </cell>
          <cell r="O117">
            <v>244570</v>
          </cell>
        </row>
        <row r="122">
          <cell r="A122" t="str">
            <v>Business Systems - HH</v>
          </cell>
          <cell r="B122">
            <v>-46921.424379102435</v>
          </cell>
          <cell r="K122" t="str">
            <v>Business Systems - HH</v>
          </cell>
          <cell r="L122">
            <v>0</v>
          </cell>
        </row>
        <row r="123">
          <cell r="A123" t="str">
            <v>Cluster</v>
          </cell>
          <cell r="B123" t="str">
            <v>Users</v>
          </cell>
          <cell r="C123" t="str">
            <v>%</v>
          </cell>
          <cell r="D123" t="str">
            <v>Allocation FY</v>
          </cell>
          <cell r="E123" t="str">
            <v>Allocation Month</v>
          </cell>
          <cell r="K123" t="str">
            <v>Cluster</v>
          </cell>
          <cell r="L123" t="str">
            <v>Users</v>
          </cell>
          <cell r="M123" t="str">
            <v>%</v>
          </cell>
          <cell r="N123" t="str">
            <v>Allocation FY</v>
          </cell>
          <cell r="O123" t="str">
            <v>Allocation Month</v>
          </cell>
        </row>
        <row r="124">
          <cell r="A124" t="str">
            <v>East</v>
          </cell>
          <cell r="C124">
            <v>0</v>
          </cell>
          <cell r="D124">
            <v>0</v>
          </cell>
          <cell r="E124">
            <v>0</v>
          </cell>
          <cell r="K124" t="str">
            <v>East</v>
          </cell>
          <cell r="M124">
            <v>0</v>
          </cell>
          <cell r="N124">
            <v>0</v>
          </cell>
          <cell r="O124">
            <v>0</v>
          </cell>
        </row>
        <row r="125">
          <cell r="A125" t="str">
            <v>Midlands</v>
          </cell>
          <cell r="C125">
            <v>0</v>
          </cell>
          <cell r="D125">
            <v>0</v>
          </cell>
          <cell r="E125">
            <v>0</v>
          </cell>
          <cell r="K125" t="str">
            <v>Midlands</v>
          </cell>
          <cell r="M125">
            <v>0</v>
          </cell>
          <cell r="N125">
            <v>0</v>
          </cell>
          <cell r="O125">
            <v>0</v>
          </cell>
        </row>
        <row r="126">
          <cell r="A126" t="str">
            <v>MPC</v>
          </cell>
          <cell r="C126">
            <v>0</v>
          </cell>
          <cell r="D126">
            <v>0</v>
          </cell>
          <cell r="E126">
            <v>0</v>
          </cell>
          <cell r="K126" t="str">
            <v>MPC</v>
          </cell>
          <cell r="M126">
            <v>0</v>
          </cell>
          <cell r="N126">
            <v>0</v>
          </cell>
          <cell r="O126">
            <v>0</v>
          </cell>
        </row>
        <row r="127">
          <cell r="A127" t="str">
            <v>North East</v>
          </cell>
          <cell r="C127">
            <v>0</v>
          </cell>
          <cell r="D127">
            <v>0</v>
          </cell>
          <cell r="E127">
            <v>0</v>
          </cell>
          <cell r="K127" t="str">
            <v>North East</v>
          </cell>
          <cell r="M127">
            <v>0</v>
          </cell>
          <cell r="N127">
            <v>0</v>
          </cell>
          <cell r="O127">
            <v>0</v>
          </cell>
        </row>
        <row r="128">
          <cell r="A128" t="str">
            <v>Manchester Working</v>
          </cell>
          <cell r="C128">
            <v>0</v>
          </cell>
          <cell r="D128">
            <v>0</v>
          </cell>
          <cell r="E128">
            <v>0</v>
          </cell>
          <cell r="K128" t="str">
            <v>Manchester Working</v>
          </cell>
          <cell r="M128">
            <v>0</v>
          </cell>
          <cell r="N128">
            <v>0</v>
          </cell>
          <cell r="O128">
            <v>0</v>
          </cell>
        </row>
        <row r="129">
          <cell r="A129" t="str">
            <v>Riverside</v>
          </cell>
          <cell r="C129">
            <v>0</v>
          </cell>
          <cell r="D129">
            <v>0</v>
          </cell>
          <cell r="E129">
            <v>0</v>
          </cell>
          <cell r="K129" t="str">
            <v>Riverside</v>
          </cell>
          <cell r="M129">
            <v>0</v>
          </cell>
          <cell r="N129">
            <v>0</v>
          </cell>
          <cell r="O129">
            <v>0</v>
          </cell>
        </row>
        <row r="130">
          <cell r="A130" t="str">
            <v>London</v>
          </cell>
          <cell r="C130">
            <v>0</v>
          </cell>
          <cell r="D130">
            <v>0</v>
          </cell>
          <cell r="E130">
            <v>0</v>
          </cell>
          <cell r="K130" t="str">
            <v>London</v>
          </cell>
          <cell r="M130">
            <v>0</v>
          </cell>
          <cell r="N130">
            <v>0</v>
          </cell>
          <cell r="O130">
            <v>0</v>
          </cell>
        </row>
        <row r="131">
          <cell r="A131" t="str">
            <v>Central</v>
          </cell>
          <cell r="B131">
            <v>0</v>
          </cell>
          <cell r="C131">
            <v>0</v>
          </cell>
          <cell r="D131">
            <v>46920</v>
          </cell>
          <cell r="E131">
            <v>3910</v>
          </cell>
          <cell r="K131" t="str">
            <v>Central</v>
          </cell>
          <cell r="M131">
            <v>0</v>
          </cell>
          <cell r="N131">
            <v>46920</v>
          </cell>
          <cell r="O131">
            <v>3910</v>
          </cell>
        </row>
        <row r="132">
          <cell r="A132" t="str">
            <v>PFI</v>
          </cell>
          <cell r="B132">
            <v>1</v>
          </cell>
          <cell r="C132">
            <v>1</v>
          </cell>
          <cell r="D132">
            <v>-46920</v>
          </cell>
          <cell r="E132">
            <v>-3910</v>
          </cell>
          <cell r="K132" t="str">
            <v>PFI</v>
          </cell>
          <cell r="L132">
            <v>1</v>
          </cell>
          <cell r="M132">
            <v>1</v>
          </cell>
          <cell r="N132">
            <v>-46920</v>
          </cell>
          <cell r="O132">
            <v>-3910</v>
          </cell>
        </row>
        <row r="138">
          <cell r="A138" t="str">
            <v>HR - SSC</v>
          </cell>
          <cell r="B138">
            <v>1000825.0414469566</v>
          </cell>
          <cell r="K138" t="str">
            <v>HR - SSC</v>
          </cell>
          <cell r="L138">
            <v>1000825.0414469566</v>
          </cell>
        </row>
        <row r="139">
          <cell r="A139" t="str">
            <v>Cluster</v>
          </cell>
          <cell r="B139" t="str">
            <v>Head count</v>
          </cell>
          <cell r="C139" t="str">
            <v>%</v>
          </cell>
          <cell r="D139" t="str">
            <v>Allocation FY</v>
          </cell>
          <cell r="E139" t="str">
            <v>Allocation Month</v>
          </cell>
          <cell r="K139" t="str">
            <v>Cluster</v>
          </cell>
          <cell r="L139" t="str">
            <v>Head count</v>
          </cell>
          <cell r="M139" t="str">
            <v>%</v>
          </cell>
          <cell r="N139" t="str">
            <v>Allocation FY</v>
          </cell>
          <cell r="O139" t="str">
            <v>Allocation Month</v>
          </cell>
        </row>
        <row r="140">
          <cell r="A140" t="str">
            <v>East</v>
          </cell>
          <cell r="B140">
            <v>314</v>
          </cell>
          <cell r="C140">
            <v>0.11170401992173604</v>
          </cell>
          <cell r="D140">
            <v>111800</v>
          </cell>
          <cell r="E140">
            <v>9320</v>
          </cell>
          <cell r="K140" t="str">
            <v>East</v>
          </cell>
          <cell r="L140">
            <v>314</v>
          </cell>
          <cell r="M140">
            <v>0.11170401992173604</v>
          </cell>
          <cell r="N140">
            <v>111800</v>
          </cell>
          <cell r="O140">
            <v>9320</v>
          </cell>
        </row>
        <row r="141">
          <cell r="A141" t="str">
            <v>Midlands</v>
          </cell>
          <cell r="B141">
            <v>119</v>
          </cell>
          <cell r="C141">
            <v>4.2333689078619709E-2</v>
          </cell>
          <cell r="D141">
            <v>42370</v>
          </cell>
          <cell r="E141">
            <v>3530</v>
          </cell>
          <cell r="K141" t="str">
            <v>Midlands</v>
          </cell>
          <cell r="L141">
            <v>119</v>
          </cell>
          <cell r="M141">
            <v>4.2333689078619709E-2</v>
          </cell>
          <cell r="N141">
            <v>42370</v>
          </cell>
          <cell r="O141">
            <v>3530</v>
          </cell>
        </row>
        <row r="142">
          <cell r="A142" t="str">
            <v>MPC</v>
          </cell>
          <cell r="B142">
            <v>570</v>
          </cell>
          <cell r="C142">
            <v>0.20277481323372465</v>
          </cell>
          <cell r="D142">
            <v>202940</v>
          </cell>
          <cell r="E142">
            <v>16910</v>
          </cell>
          <cell r="K142" t="str">
            <v>MPC</v>
          </cell>
          <cell r="L142">
            <v>570</v>
          </cell>
          <cell r="M142">
            <v>0.20277481323372465</v>
          </cell>
          <cell r="N142">
            <v>202940</v>
          </cell>
          <cell r="O142">
            <v>16910</v>
          </cell>
        </row>
        <row r="143">
          <cell r="A143" t="str">
            <v>North East</v>
          </cell>
          <cell r="B143">
            <v>552</v>
          </cell>
          <cell r="C143">
            <v>0.19637139807897544</v>
          </cell>
          <cell r="D143">
            <v>196530</v>
          </cell>
          <cell r="E143">
            <v>16380</v>
          </cell>
          <cell r="K143" t="str">
            <v>North East</v>
          </cell>
          <cell r="L143">
            <v>552</v>
          </cell>
          <cell r="M143">
            <v>0.19637139807897544</v>
          </cell>
          <cell r="N143">
            <v>196530</v>
          </cell>
          <cell r="O143">
            <v>16380</v>
          </cell>
        </row>
        <row r="144">
          <cell r="A144" t="str">
            <v>Manchester Working</v>
          </cell>
          <cell r="B144">
            <v>489</v>
          </cell>
          <cell r="C144">
            <v>0.17395944503735325</v>
          </cell>
          <cell r="D144">
            <v>174100</v>
          </cell>
          <cell r="E144">
            <v>14510</v>
          </cell>
          <cell r="K144" t="str">
            <v>Manchester Working</v>
          </cell>
          <cell r="L144">
            <v>489</v>
          </cell>
          <cell r="M144">
            <v>0.17395944503735325</v>
          </cell>
          <cell r="N144">
            <v>174100</v>
          </cell>
          <cell r="O144">
            <v>14510</v>
          </cell>
        </row>
        <row r="145">
          <cell r="A145" t="str">
            <v>Riverside</v>
          </cell>
          <cell r="B145">
            <v>69</v>
          </cell>
          <cell r="C145">
            <v>2.454642475987193E-2</v>
          </cell>
          <cell r="D145">
            <v>24570</v>
          </cell>
          <cell r="E145">
            <v>2050</v>
          </cell>
          <cell r="K145" t="str">
            <v>Riverside</v>
          </cell>
          <cell r="L145">
            <v>69</v>
          </cell>
          <cell r="M145">
            <v>2.454642475987193E-2</v>
          </cell>
          <cell r="N145">
            <v>24570</v>
          </cell>
          <cell r="O145">
            <v>2050</v>
          </cell>
        </row>
        <row r="146">
          <cell r="A146" t="str">
            <v>London</v>
          </cell>
          <cell r="B146">
            <v>554</v>
          </cell>
          <cell r="C146">
            <v>0.19708288865172535</v>
          </cell>
          <cell r="D146">
            <v>197250</v>
          </cell>
          <cell r="E146">
            <v>16440</v>
          </cell>
          <cell r="K146" t="str">
            <v>London</v>
          </cell>
          <cell r="L146">
            <v>554</v>
          </cell>
          <cell r="M146">
            <v>0.19708288865172535</v>
          </cell>
          <cell r="N146">
            <v>197250</v>
          </cell>
          <cell r="O146">
            <v>16440</v>
          </cell>
        </row>
        <row r="147">
          <cell r="A147" t="str">
            <v>Central</v>
          </cell>
          <cell r="B147">
            <v>0</v>
          </cell>
          <cell r="C147">
            <v>0</v>
          </cell>
          <cell r="D147">
            <v>0</v>
          </cell>
          <cell r="E147">
            <v>0</v>
          </cell>
          <cell r="K147" t="str">
            <v>Central</v>
          </cell>
          <cell r="L147">
            <v>0</v>
          </cell>
          <cell r="M147">
            <v>0</v>
          </cell>
          <cell r="N147">
            <v>0</v>
          </cell>
          <cell r="O147">
            <v>0</v>
          </cell>
        </row>
        <row r="148">
          <cell r="A148" t="str">
            <v>PFI</v>
          </cell>
          <cell r="B148">
            <v>144</v>
          </cell>
          <cell r="C148">
            <v>5.1227321237993596E-2</v>
          </cell>
          <cell r="D148">
            <v>51270</v>
          </cell>
          <cell r="E148">
            <v>4270</v>
          </cell>
          <cell r="K148" t="str">
            <v>PFI</v>
          </cell>
          <cell r="L148">
            <v>144</v>
          </cell>
          <cell r="M148">
            <v>5.1227321237993596E-2</v>
          </cell>
          <cell r="N148">
            <v>51270</v>
          </cell>
          <cell r="O148">
            <v>4270</v>
          </cell>
        </row>
        <row r="149">
          <cell r="B149">
            <v>2811</v>
          </cell>
          <cell r="D149">
            <v>1000830</v>
          </cell>
          <cell r="E149">
            <v>83410</v>
          </cell>
          <cell r="L149">
            <v>2811</v>
          </cell>
          <cell r="N149">
            <v>1000830</v>
          </cell>
          <cell r="O149">
            <v>83410</v>
          </cell>
        </row>
        <row r="154">
          <cell r="A154" t="str">
            <v>Health and Safety</v>
          </cell>
          <cell r="B154">
            <v>1177891.7293952</v>
          </cell>
          <cell r="K154" t="str">
            <v>Health and Safety</v>
          </cell>
          <cell r="L154">
            <v>1177891.7293952</v>
          </cell>
        </row>
        <row r="155">
          <cell r="A155" t="str">
            <v>Cluster</v>
          </cell>
          <cell r="B155" t="str">
            <v>Turnover</v>
          </cell>
          <cell r="C155" t="str">
            <v>%</v>
          </cell>
          <cell r="D155" t="str">
            <v>Allocation FY</v>
          </cell>
          <cell r="E155" t="str">
            <v>Allocation Month</v>
          </cell>
          <cell r="K155" t="str">
            <v>Cluster</v>
          </cell>
          <cell r="L155" t="str">
            <v>Turnover</v>
          </cell>
          <cell r="M155" t="str">
            <v>%</v>
          </cell>
          <cell r="N155" t="str">
            <v>Allocation FY</v>
          </cell>
          <cell r="O155" t="str">
            <v>Allocation Month</v>
          </cell>
        </row>
        <row r="156">
          <cell r="A156" t="str">
            <v>East</v>
          </cell>
          <cell r="B156">
            <v>10134875.75</v>
          </cell>
          <cell r="C156">
            <v>5.9823579925085746E-2</v>
          </cell>
          <cell r="D156">
            <v>70470</v>
          </cell>
          <cell r="E156">
            <v>5870</v>
          </cell>
          <cell r="K156" t="str">
            <v>East</v>
          </cell>
          <cell r="L156">
            <v>10134875.75</v>
          </cell>
          <cell r="M156">
            <v>5.9823579925085746E-2</v>
          </cell>
          <cell r="N156">
            <v>70470</v>
          </cell>
          <cell r="O156">
            <v>5870</v>
          </cell>
        </row>
        <row r="157">
          <cell r="A157" t="str">
            <v>Midlands</v>
          </cell>
          <cell r="B157">
            <v>6665167.4799999995</v>
          </cell>
          <cell r="C157">
            <v>3.9342779259416406E-2</v>
          </cell>
          <cell r="D157">
            <v>46340</v>
          </cell>
          <cell r="E157">
            <v>3860</v>
          </cell>
          <cell r="K157" t="str">
            <v>Midlands</v>
          </cell>
          <cell r="L157">
            <v>6665167.4799999995</v>
          </cell>
          <cell r="M157">
            <v>3.9342779259416406E-2</v>
          </cell>
          <cell r="N157">
            <v>46340</v>
          </cell>
          <cell r="O157">
            <v>3860</v>
          </cell>
        </row>
        <row r="158">
          <cell r="A158" t="str">
            <v>MPC</v>
          </cell>
          <cell r="B158">
            <v>25477635.169999994</v>
          </cell>
          <cell r="C158">
            <v>0.15038796542667732</v>
          </cell>
          <cell r="D158">
            <v>177140</v>
          </cell>
          <cell r="E158">
            <v>14760</v>
          </cell>
          <cell r="K158" t="str">
            <v>MPC</v>
          </cell>
          <cell r="L158">
            <v>25477635.169999994</v>
          </cell>
          <cell r="M158">
            <v>0.15038796542667732</v>
          </cell>
          <cell r="N158">
            <v>177140</v>
          </cell>
          <cell r="O158">
            <v>14760</v>
          </cell>
        </row>
        <row r="159">
          <cell r="A159" t="str">
            <v>North East</v>
          </cell>
          <cell r="B159">
            <v>26714849.360000003</v>
          </cell>
          <cell r="C159">
            <v>0.15769092441755747</v>
          </cell>
          <cell r="D159">
            <v>185740</v>
          </cell>
          <cell r="E159">
            <v>15480</v>
          </cell>
          <cell r="K159" t="str">
            <v>North East</v>
          </cell>
          <cell r="L159">
            <v>26714849.360000003</v>
          </cell>
          <cell r="M159">
            <v>0.15769092441755747</v>
          </cell>
          <cell r="N159">
            <v>185740</v>
          </cell>
          <cell r="O159">
            <v>15480</v>
          </cell>
        </row>
        <row r="160">
          <cell r="A160" t="str">
            <v>Manchester Working</v>
          </cell>
          <cell r="B160">
            <v>42831369.779999986</v>
          </cell>
          <cell r="C160">
            <v>0.25282262324081589</v>
          </cell>
          <cell r="D160">
            <v>297800</v>
          </cell>
          <cell r="E160">
            <v>24820</v>
          </cell>
          <cell r="K160" t="str">
            <v>Manchester Working</v>
          </cell>
          <cell r="L160">
            <v>42831369.779999986</v>
          </cell>
          <cell r="M160">
            <v>0.25282262324081589</v>
          </cell>
          <cell r="N160">
            <v>297800</v>
          </cell>
          <cell r="O160">
            <v>24820</v>
          </cell>
        </row>
        <row r="161">
          <cell r="A161" t="str">
            <v>Riverside</v>
          </cell>
          <cell r="B161">
            <v>4210123.3</v>
          </cell>
          <cell r="C161">
            <v>2.485128125344958E-2</v>
          </cell>
          <cell r="D161">
            <v>29270</v>
          </cell>
          <cell r="E161">
            <v>2440</v>
          </cell>
          <cell r="K161" t="str">
            <v>Riverside</v>
          </cell>
          <cell r="L161">
            <v>4210123.3</v>
          </cell>
          <cell r="M161">
            <v>2.485128125344958E-2</v>
          </cell>
          <cell r="N161">
            <v>29270</v>
          </cell>
          <cell r="O161">
            <v>2440</v>
          </cell>
        </row>
        <row r="162">
          <cell r="A162" t="str">
            <v>London</v>
          </cell>
          <cell r="B162">
            <v>47320472.869999997</v>
          </cell>
          <cell r="C162">
            <v>0.27932065085566504</v>
          </cell>
          <cell r="D162">
            <v>329010</v>
          </cell>
          <cell r="E162">
            <v>27420</v>
          </cell>
          <cell r="K162" t="str">
            <v>London</v>
          </cell>
          <cell r="L162">
            <v>47320472.869999997</v>
          </cell>
          <cell r="M162">
            <v>0.27932065085566504</v>
          </cell>
          <cell r="N162">
            <v>329010</v>
          </cell>
          <cell r="O162">
            <v>27420</v>
          </cell>
        </row>
        <row r="163">
          <cell r="A163" t="str">
            <v>Central</v>
          </cell>
          <cell r="B163">
            <v>0</v>
          </cell>
          <cell r="C163">
            <v>0</v>
          </cell>
          <cell r="D163">
            <v>0</v>
          </cell>
          <cell r="E163">
            <v>0</v>
          </cell>
          <cell r="K163" t="str">
            <v>Central</v>
          </cell>
          <cell r="L163">
            <v>0</v>
          </cell>
          <cell r="M163">
            <v>0</v>
          </cell>
          <cell r="N163">
            <v>0</v>
          </cell>
          <cell r="O163">
            <v>0</v>
          </cell>
        </row>
        <row r="164">
          <cell r="A164" t="str">
            <v>PFI</v>
          </cell>
          <cell r="B164">
            <v>6058232.2200000007</v>
          </cell>
          <cell r="C164">
            <v>3.5760195621332577E-2</v>
          </cell>
          <cell r="D164">
            <v>42120</v>
          </cell>
          <cell r="E164">
            <v>3510</v>
          </cell>
          <cell r="K164" t="str">
            <v>PFI</v>
          </cell>
          <cell r="L164">
            <v>6058232.2200000007</v>
          </cell>
          <cell r="M164">
            <v>3.5760195621332577E-2</v>
          </cell>
          <cell r="N164">
            <v>42120</v>
          </cell>
          <cell r="O164">
            <v>3510</v>
          </cell>
        </row>
        <row r="165">
          <cell r="B165">
            <v>169412725.92999998</v>
          </cell>
          <cell r="D165">
            <v>1177890</v>
          </cell>
          <cell r="E165">
            <v>98160</v>
          </cell>
          <cell r="L165">
            <v>169412725.92999998</v>
          </cell>
          <cell r="N165">
            <v>1177890</v>
          </cell>
          <cell r="O165">
            <v>98160</v>
          </cell>
        </row>
        <row r="170">
          <cell r="A170" t="str">
            <v>Engagement</v>
          </cell>
          <cell r="B170">
            <v>100000</v>
          </cell>
          <cell r="K170" t="str">
            <v>Engagement</v>
          </cell>
          <cell r="L170">
            <v>100000</v>
          </cell>
        </row>
        <row r="171">
          <cell r="A171" t="str">
            <v>Cluster</v>
          </cell>
          <cell r="B171" t="str">
            <v>Turnover</v>
          </cell>
          <cell r="C171" t="str">
            <v>%</v>
          </cell>
          <cell r="D171" t="str">
            <v>Allocation FY</v>
          </cell>
          <cell r="E171" t="str">
            <v>Allocation Month</v>
          </cell>
          <cell r="K171" t="str">
            <v>Cluster</v>
          </cell>
          <cell r="L171" t="str">
            <v>Turnover</v>
          </cell>
          <cell r="M171" t="str">
            <v>%</v>
          </cell>
          <cell r="N171" t="str">
            <v>Allocation FY</v>
          </cell>
          <cell r="O171" t="str">
            <v>Allocation Month</v>
          </cell>
        </row>
        <row r="172">
          <cell r="A172" t="str">
            <v>East</v>
          </cell>
          <cell r="B172">
            <v>10134875.75</v>
          </cell>
          <cell r="C172">
            <v>5.9823579925085746E-2</v>
          </cell>
          <cell r="D172">
            <v>5980</v>
          </cell>
          <cell r="E172">
            <v>500</v>
          </cell>
          <cell r="K172" t="str">
            <v>East</v>
          </cell>
          <cell r="L172">
            <v>10134875.75</v>
          </cell>
          <cell r="M172">
            <v>5.9823579925085746E-2</v>
          </cell>
          <cell r="N172">
            <v>5980</v>
          </cell>
          <cell r="O172">
            <v>500</v>
          </cell>
        </row>
        <row r="173">
          <cell r="A173" t="str">
            <v>Midlands</v>
          </cell>
          <cell r="B173">
            <v>6665167.4799999995</v>
          </cell>
          <cell r="C173">
            <v>3.9342779259416406E-2</v>
          </cell>
          <cell r="D173">
            <v>3930</v>
          </cell>
          <cell r="E173">
            <v>330</v>
          </cell>
          <cell r="K173" t="str">
            <v>Midlands</v>
          </cell>
          <cell r="L173">
            <v>6665167.4799999995</v>
          </cell>
          <cell r="M173">
            <v>3.9342779259416406E-2</v>
          </cell>
          <cell r="N173">
            <v>3930</v>
          </cell>
          <cell r="O173">
            <v>330</v>
          </cell>
        </row>
        <row r="174">
          <cell r="A174" t="str">
            <v>MPC</v>
          </cell>
          <cell r="B174">
            <v>25477635.169999994</v>
          </cell>
          <cell r="C174">
            <v>0.15038796542667732</v>
          </cell>
          <cell r="D174">
            <v>15040</v>
          </cell>
          <cell r="E174">
            <v>1250</v>
          </cell>
          <cell r="K174" t="str">
            <v>MPC</v>
          </cell>
          <cell r="L174">
            <v>25477635.169999994</v>
          </cell>
          <cell r="M174">
            <v>0.15038796542667732</v>
          </cell>
          <cell r="N174">
            <v>15040</v>
          </cell>
          <cell r="O174">
            <v>1250</v>
          </cell>
        </row>
        <row r="175">
          <cell r="A175" t="str">
            <v>North East</v>
          </cell>
          <cell r="B175">
            <v>26714849.360000003</v>
          </cell>
          <cell r="C175">
            <v>0.15769092441755747</v>
          </cell>
          <cell r="D175">
            <v>15770</v>
          </cell>
          <cell r="E175">
            <v>1310</v>
          </cell>
          <cell r="K175" t="str">
            <v>North East</v>
          </cell>
          <cell r="L175">
            <v>26714849.360000003</v>
          </cell>
          <cell r="M175">
            <v>0.15769092441755747</v>
          </cell>
          <cell r="N175">
            <v>15770</v>
          </cell>
          <cell r="O175">
            <v>1310</v>
          </cell>
        </row>
        <row r="176">
          <cell r="A176" t="str">
            <v>Manchester Working</v>
          </cell>
          <cell r="B176">
            <v>42831369.779999986</v>
          </cell>
          <cell r="C176">
            <v>0.25282262324081589</v>
          </cell>
          <cell r="D176">
            <v>25280</v>
          </cell>
          <cell r="E176">
            <v>2110</v>
          </cell>
          <cell r="K176" t="str">
            <v>Manchester Working</v>
          </cell>
          <cell r="L176">
            <v>42831369.779999986</v>
          </cell>
          <cell r="M176">
            <v>0.25282262324081589</v>
          </cell>
          <cell r="N176">
            <v>25280</v>
          </cell>
          <cell r="O176">
            <v>2110</v>
          </cell>
        </row>
        <row r="177">
          <cell r="A177" t="str">
            <v>Riverside</v>
          </cell>
          <cell r="B177">
            <v>4210123.3</v>
          </cell>
          <cell r="C177">
            <v>2.485128125344958E-2</v>
          </cell>
          <cell r="D177">
            <v>2490</v>
          </cell>
          <cell r="E177">
            <v>210</v>
          </cell>
          <cell r="K177" t="str">
            <v>Riverside</v>
          </cell>
          <cell r="L177">
            <v>4210123.3</v>
          </cell>
          <cell r="M177">
            <v>2.485128125344958E-2</v>
          </cell>
          <cell r="N177">
            <v>2490</v>
          </cell>
          <cell r="O177">
            <v>210</v>
          </cell>
        </row>
        <row r="178">
          <cell r="A178" t="str">
            <v>London</v>
          </cell>
          <cell r="B178">
            <v>47320472.869999997</v>
          </cell>
          <cell r="C178">
            <v>0.27932065085566504</v>
          </cell>
          <cell r="D178">
            <v>27930</v>
          </cell>
          <cell r="E178">
            <v>2330</v>
          </cell>
          <cell r="K178" t="str">
            <v>London</v>
          </cell>
          <cell r="L178">
            <v>47320472.869999997</v>
          </cell>
          <cell r="M178">
            <v>0.27932065085566504</v>
          </cell>
          <cell r="N178">
            <v>27930</v>
          </cell>
          <cell r="O178">
            <v>2330</v>
          </cell>
        </row>
        <row r="179">
          <cell r="A179" t="str">
            <v>Central</v>
          </cell>
          <cell r="B179">
            <v>0</v>
          </cell>
          <cell r="C179">
            <v>0</v>
          </cell>
          <cell r="D179">
            <v>0</v>
          </cell>
          <cell r="E179">
            <v>0</v>
          </cell>
          <cell r="K179" t="str">
            <v>Central</v>
          </cell>
          <cell r="L179">
            <v>0</v>
          </cell>
          <cell r="M179">
            <v>0</v>
          </cell>
          <cell r="N179">
            <v>0</v>
          </cell>
          <cell r="O179">
            <v>0</v>
          </cell>
        </row>
        <row r="180">
          <cell r="A180" t="str">
            <v>PFI</v>
          </cell>
          <cell r="B180">
            <v>6058232.2200000007</v>
          </cell>
          <cell r="C180">
            <v>3.5760195621332577E-2</v>
          </cell>
          <cell r="D180">
            <v>3580</v>
          </cell>
          <cell r="E180">
            <v>300</v>
          </cell>
          <cell r="K180" t="str">
            <v>PFI</v>
          </cell>
          <cell r="L180">
            <v>6058232.2200000007</v>
          </cell>
          <cell r="M180">
            <v>3.5760195621332577E-2</v>
          </cell>
          <cell r="N180">
            <v>3580</v>
          </cell>
          <cell r="O180">
            <v>300</v>
          </cell>
        </row>
        <row r="181">
          <cell r="B181">
            <v>169412725.92999998</v>
          </cell>
          <cell r="D181">
            <v>100000</v>
          </cell>
          <cell r="E181">
            <v>8340</v>
          </cell>
          <cell r="L181">
            <v>169412725.92999998</v>
          </cell>
          <cell r="N181">
            <v>100000</v>
          </cell>
          <cell r="O181">
            <v>8340</v>
          </cell>
        </row>
        <row r="186">
          <cell r="A186" t="str">
            <v>Quality Assurance</v>
          </cell>
          <cell r="B186">
            <v>224469.83231439997</v>
          </cell>
          <cell r="K186" t="str">
            <v>Quality Assurance</v>
          </cell>
          <cell r="L186">
            <v>224469.83231439997</v>
          </cell>
        </row>
        <row r="187">
          <cell r="A187" t="str">
            <v>Cluster</v>
          </cell>
          <cell r="B187" t="str">
            <v>Turnover</v>
          </cell>
          <cell r="C187" t="str">
            <v>%</v>
          </cell>
          <cell r="D187" t="str">
            <v>Allocation FY</v>
          </cell>
          <cell r="E187" t="str">
            <v>Allocation Month</v>
          </cell>
          <cell r="K187" t="str">
            <v>Cluster</v>
          </cell>
          <cell r="L187" t="str">
            <v>Turnover</v>
          </cell>
          <cell r="M187" t="str">
            <v>%</v>
          </cell>
          <cell r="N187" t="str">
            <v>Allocation FY</v>
          </cell>
          <cell r="O187" t="str">
            <v>Allocation Month</v>
          </cell>
        </row>
        <row r="188">
          <cell r="A188" t="str">
            <v>East</v>
          </cell>
          <cell r="B188">
            <v>10134875.75</v>
          </cell>
          <cell r="C188">
            <v>5.9823579925085746E-2</v>
          </cell>
          <cell r="D188">
            <v>13430</v>
          </cell>
          <cell r="E188">
            <v>1120</v>
          </cell>
          <cell r="K188" t="str">
            <v>East</v>
          </cell>
          <cell r="L188">
            <v>10134875.75</v>
          </cell>
          <cell r="M188">
            <v>5.9823579925085746E-2</v>
          </cell>
          <cell r="N188">
            <v>13430</v>
          </cell>
          <cell r="O188">
            <v>1120</v>
          </cell>
        </row>
        <row r="189">
          <cell r="A189" t="str">
            <v>Midlands</v>
          </cell>
          <cell r="B189">
            <v>6665167.4799999995</v>
          </cell>
          <cell r="C189">
            <v>3.9342779259416406E-2</v>
          </cell>
          <cell r="D189">
            <v>8830</v>
          </cell>
          <cell r="E189">
            <v>740</v>
          </cell>
          <cell r="K189" t="str">
            <v>Midlands</v>
          </cell>
          <cell r="L189">
            <v>6665167.4799999995</v>
          </cell>
          <cell r="M189">
            <v>3.9342779259416406E-2</v>
          </cell>
          <cell r="N189">
            <v>8830</v>
          </cell>
          <cell r="O189">
            <v>740</v>
          </cell>
        </row>
        <row r="190">
          <cell r="A190" t="str">
            <v>MPC</v>
          </cell>
          <cell r="B190">
            <v>25477635.169999994</v>
          </cell>
          <cell r="C190">
            <v>0.15038796542667732</v>
          </cell>
          <cell r="D190">
            <v>33760</v>
          </cell>
          <cell r="E190">
            <v>2810</v>
          </cell>
          <cell r="K190" t="str">
            <v>MPC</v>
          </cell>
          <cell r="L190">
            <v>25477635.169999994</v>
          </cell>
          <cell r="M190">
            <v>0.15038796542667732</v>
          </cell>
          <cell r="N190">
            <v>33760</v>
          </cell>
          <cell r="O190">
            <v>2810</v>
          </cell>
        </row>
        <row r="191">
          <cell r="A191" t="str">
            <v>North East</v>
          </cell>
          <cell r="B191">
            <v>26714849.360000003</v>
          </cell>
          <cell r="C191">
            <v>0.15769092441755747</v>
          </cell>
          <cell r="D191">
            <v>35400</v>
          </cell>
          <cell r="E191">
            <v>2950</v>
          </cell>
          <cell r="K191" t="str">
            <v>North East</v>
          </cell>
          <cell r="L191">
            <v>26714849.360000003</v>
          </cell>
          <cell r="M191">
            <v>0.15769092441755747</v>
          </cell>
          <cell r="N191">
            <v>35400</v>
          </cell>
          <cell r="O191">
            <v>2950</v>
          </cell>
        </row>
        <row r="192">
          <cell r="A192" t="str">
            <v>Manchester Working</v>
          </cell>
          <cell r="B192">
            <v>42831369.779999986</v>
          </cell>
          <cell r="C192">
            <v>0.25282262324081589</v>
          </cell>
          <cell r="D192">
            <v>56750</v>
          </cell>
          <cell r="E192">
            <v>4730</v>
          </cell>
          <cell r="K192" t="str">
            <v>Manchester Working</v>
          </cell>
          <cell r="L192">
            <v>42831369.779999986</v>
          </cell>
          <cell r="M192">
            <v>0.25282262324081589</v>
          </cell>
          <cell r="N192">
            <v>56750</v>
          </cell>
          <cell r="O192">
            <v>4730</v>
          </cell>
        </row>
        <row r="193">
          <cell r="A193" t="str">
            <v>Riverside</v>
          </cell>
          <cell r="B193">
            <v>4210123.3</v>
          </cell>
          <cell r="C193">
            <v>2.485128125344958E-2</v>
          </cell>
          <cell r="D193">
            <v>5580</v>
          </cell>
          <cell r="E193">
            <v>470</v>
          </cell>
          <cell r="K193" t="str">
            <v>Riverside</v>
          </cell>
          <cell r="L193">
            <v>4210123.3</v>
          </cell>
          <cell r="M193">
            <v>2.485128125344958E-2</v>
          </cell>
          <cell r="N193">
            <v>5580</v>
          </cell>
          <cell r="O193">
            <v>470</v>
          </cell>
        </row>
        <row r="194">
          <cell r="A194" t="str">
            <v>London</v>
          </cell>
          <cell r="B194">
            <v>47320472.869999997</v>
          </cell>
          <cell r="C194">
            <v>0.27932065085566504</v>
          </cell>
          <cell r="D194">
            <v>62700</v>
          </cell>
          <cell r="E194">
            <v>5230</v>
          </cell>
          <cell r="K194" t="str">
            <v>London</v>
          </cell>
          <cell r="L194">
            <v>47320472.869999997</v>
          </cell>
          <cell r="M194">
            <v>0.27932065085566504</v>
          </cell>
          <cell r="N194">
            <v>62700</v>
          </cell>
          <cell r="O194">
            <v>5230</v>
          </cell>
        </row>
        <row r="195">
          <cell r="A195" t="str">
            <v>Central</v>
          </cell>
          <cell r="B195">
            <v>0</v>
          </cell>
          <cell r="C195">
            <v>0</v>
          </cell>
          <cell r="D195">
            <v>0</v>
          </cell>
          <cell r="E195">
            <v>0</v>
          </cell>
          <cell r="K195" t="str">
            <v>Central</v>
          </cell>
          <cell r="L195">
            <v>0</v>
          </cell>
          <cell r="M195">
            <v>0</v>
          </cell>
          <cell r="N195">
            <v>0</v>
          </cell>
          <cell r="O195">
            <v>0</v>
          </cell>
        </row>
        <row r="196">
          <cell r="A196" t="str">
            <v>PFI</v>
          </cell>
          <cell r="B196">
            <v>6058232.2200000007</v>
          </cell>
          <cell r="C196">
            <v>3.5760195621332577E-2</v>
          </cell>
          <cell r="D196">
            <v>8030</v>
          </cell>
          <cell r="E196">
            <v>670</v>
          </cell>
          <cell r="K196" t="str">
            <v>PFI</v>
          </cell>
          <cell r="L196">
            <v>6058232.2200000007</v>
          </cell>
          <cell r="M196">
            <v>3.5760195621332577E-2</v>
          </cell>
          <cell r="N196">
            <v>8030</v>
          </cell>
          <cell r="O196">
            <v>670</v>
          </cell>
        </row>
        <row r="197">
          <cell r="B197">
            <v>169412725.92999998</v>
          </cell>
          <cell r="D197">
            <v>224480</v>
          </cell>
          <cell r="E197">
            <v>18720</v>
          </cell>
          <cell r="L197">
            <v>169412725.92999998</v>
          </cell>
          <cell r="N197">
            <v>224480</v>
          </cell>
          <cell r="O197">
            <v>18720</v>
          </cell>
        </row>
        <row r="202">
          <cell r="A202" t="str">
            <v>Training</v>
          </cell>
          <cell r="B202">
            <v>700000</v>
          </cell>
          <cell r="K202" t="str">
            <v>Training</v>
          </cell>
          <cell r="L202">
            <v>700000.48704639997</v>
          </cell>
        </row>
        <row r="203">
          <cell r="A203" t="str">
            <v>Cluster</v>
          </cell>
          <cell r="B203" t="str">
            <v>Head count</v>
          </cell>
          <cell r="C203" t="str">
            <v>%</v>
          </cell>
          <cell r="D203" t="str">
            <v>Allocation FY</v>
          </cell>
          <cell r="E203" t="str">
            <v>Allocation Month</v>
          </cell>
          <cell r="K203" t="str">
            <v>Cluster</v>
          </cell>
          <cell r="L203" t="str">
            <v>Head count</v>
          </cell>
          <cell r="M203" t="str">
            <v>%</v>
          </cell>
          <cell r="N203" t="str">
            <v>Allocation FY</v>
          </cell>
          <cell r="O203" t="str">
            <v>Allocation Month</v>
          </cell>
        </row>
        <row r="204">
          <cell r="A204" t="str">
            <v>East</v>
          </cell>
          <cell r="B204">
            <v>314</v>
          </cell>
          <cell r="C204">
            <v>0.11170401992173604</v>
          </cell>
          <cell r="D204">
            <v>78190</v>
          </cell>
          <cell r="E204">
            <v>6520</v>
          </cell>
          <cell r="K204" t="str">
            <v>East</v>
          </cell>
          <cell r="L204">
            <v>314</v>
          </cell>
          <cell r="M204">
            <v>0.11170401992173604</v>
          </cell>
          <cell r="N204">
            <v>78190</v>
          </cell>
          <cell r="O204">
            <v>6520</v>
          </cell>
        </row>
        <row r="205">
          <cell r="A205" t="str">
            <v>Midlands</v>
          </cell>
          <cell r="B205">
            <v>119</v>
          </cell>
          <cell r="C205">
            <v>4.2333689078619709E-2</v>
          </cell>
          <cell r="D205">
            <v>29630</v>
          </cell>
          <cell r="E205">
            <v>2470</v>
          </cell>
          <cell r="K205" t="str">
            <v>Midlands</v>
          </cell>
          <cell r="L205">
            <v>119</v>
          </cell>
          <cell r="M205">
            <v>4.2333689078619709E-2</v>
          </cell>
          <cell r="N205">
            <v>29630</v>
          </cell>
          <cell r="O205">
            <v>2470</v>
          </cell>
        </row>
        <row r="206">
          <cell r="A206" t="str">
            <v>MPC</v>
          </cell>
          <cell r="B206">
            <v>570</v>
          </cell>
          <cell r="C206">
            <v>0.20277481323372465</v>
          </cell>
          <cell r="D206">
            <v>141940</v>
          </cell>
          <cell r="E206">
            <v>11830</v>
          </cell>
          <cell r="K206" t="str">
            <v>MPC</v>
          </cell>
          <cell r="L206">
            <v>570</v>
          </cell>
          <cell r="M206">
            <v>0.20277481323372465</v>
          </cell>
          <cell r="N206">
            <v>141940</v>
          </cell>
          <cell r="O206">
            <v>11830</v>
          </cell>
        </row>
        <row r="207">
          <cell r="A207" t="str">
            <v>North East</v>
          </cell>
          <cell r="B207">
            <v>552</v>
          </cell>
          <cell r="C207">
            <v>0.19637139807897544</v>
          </cell>
          <cell r="D207">
            <v>137460</v>
          </cell>
          <cell r="E207">
            <v>11460</v>
          </cell>
          <cell r="K207" t="str">
            <v>North East</v>
          </cell>
          <cell r="L207">
            <v>552</v>
          </cell>
          <cell r="M207">
            <v>0.19637139807897544</v>
          </cell>
          <cell r="N207">
            <v>137460</v>
          </cell>
          <cell r="O207">
            <v>11460</v>
          </cell>
        </row>
        <row r="208">
          <cell r="A208" t="str">
            <v>Manchester Working</v>
          </cell>
          <cell r="B208">
            <v>489</v>
          </cell>
          <cell r="C208">
            <v>0.17395944503735325</v>
          </cell>
          <cell r="D208">
            <v>121770</v>
          </cell>
          <cell r="E208">
            <v>10150</v>
          </cell>
          <cell r="K208" t="str">
            <v>Manchester Working</v>
          </cell>
          <cell r="L208">
            <v>489</v>
          </cell>
          <cell r="M208">
            <v>0.17395944503735325</v>
          </cell>
          <cell r="N208">
            <v>121770</v>
          </cell>
          <cell r="O208">
            <v>10150</v>
          </cell>
        </row>
        <row r="209">
          <cell r="A209" t="str">
            <v>Riverside</v>
          </cell>
          <cell r="B209">
            <v>69</v>
          </cell>
          <cell r="C209">
            <v>2.454642475987193E-2</v>
          </cell>
          <cell r="D209">
            <v>17180</v>
          </cell>
          <cell r="E209">
            <v>1430</v>
          </cell>
          <cell r="K209" t="str">
            <v>Riverside</v>
          </cell>
          <cell r="L209">
            <v>69</v>
          </cell>
          <cell r="M209">
            <v>2.454642475987193E-2</v>
          </cell>
          <cell r="N209">
            <v>17180</v>
          </cell>
          <cell r="O209">
            <v>1430</v>
          </cell>
        </row>
        <row r="210">
          <cell r="A210" t="str">
            <v>London</v>
          </cell>
          <cell r="B210">
            <v>554</v>
          </cell>
          <cell r="C210">
            <v>0.19708288865172535</v>
          </cell>
          <cell r="D210">
            <v>137960</v>
          </cell>
          <cell r="E210">
            <v>11500</v>
          </cell>
          <cell r="K210" t="str">
            <v>London</v>
          </cell>
          <cell r="L210">
            <v>554</v>
          </cell>
          <cell r="M210">
            <v>0.19708288865172535</v>
          </cell>
          <cell r="N210">
            <v>137960</v>
          </cell>
          <cell r="O210">
            <v>11500</v>
          </cell>
        </row>
        <row r="211">
          <cell r="A211" t="str">
            <v>Central</v>
          </cell>
          <cell r="B211">
            <v>0</v>
          </cell>
          <cell r="C211">
            <v>0</v>
          </cell>
          <cell r="D211">
            <v>0</v>
          </cell>
          <cell r="E211">
            <v>0</v>
          </cell>
          <cell r="K211" t="str">
            <v>Central</v>
          </cell>
          <cell r="L211">
            <v>0</v>
          </cell>
          <cell r="M211">
            <v>0</v>
          </cell>
          <cell r="N211">
            <v>0</v>
          </cell>
          <cell r="O211">
            <v>0</v>
          </cell>
        </row>
        <row r="212">
          <cell r="A212" t="str">
            <v>PFI</v>
          </cell>
          <cell r="B212">
            <v>144</v>
          </cell>
          <cell r="C212">
            <v>5.1227321237993596E-2</v>
          </cell>
          <cell r="D212">
            <v>35860</v>
          </cell>
          <cell r="E212">
            <v>2990</v>
          </cell>
          <cell r="K212" t="str">
            <v>PFI</v>
          </cell>
          <cell r="L212">
            <v>144</v>
          </cell>
          <cell r="M212">
            <v>5.1227321237993596E-2</v>
          </cell>
          <cell r="N212">
            <v>35860</v>
          </cell>
          <cell r="O212">
            <v>2990</v>
          </cell>
        </row>
        <row r="213">
          <cell r="B213">
            <v>2811</v>
          </cell>
          <cell r="D213">
            <v>699990</v>
          </cell>
          <cell r="E213">
            <v>58350</v>
          </cell>
          <cell r="L213">
            <v>2811</v>
          </cell>
          <cell r="N213">
            <v>699990</v>
          </cell>
          <cell r="O213">
            <v>58350</v>
          </cell>
        </row>
      </sheetData>
      <sheetData sheetId="2" refreshError="1">
        <row r="10">
          <cell r="K10" t="str">
            <v>Insurance</v>
          </cell>
          <cell r="L10">
            <v>1600000</v>
          </cell>
        </row>
        <row r="11">
          <cell r="K11" t="str">
            <v>Cluster</v>
          </cell>
          <cell r="L11" t="str">
            <v>Turnover</v>
          </cell>
          <cell r="M11" t="str">
            <v>%</v>
          </cell>
          <cell r="N11" t="str">
            <v>Allocation FY</v>
          </cell>
          <cell r="O11" t="str">
            <v>Allocation Month</v>
          </cell>
        </row>
        <row r="12">
          <cell r="K12" t="str">
            <v>East</v>
          </cell>
          <cell r="L12">
            <v>915408.13225806446</v>
          </cell>
          <cell r="M12">
            <v>5.7143986076723507E-3</v>
          </cell>
          <cell r="N12">
            <v>9140</v>
          </cell>
          <cell r="O12">
            <v>760</v>
          </cell>
        </row>
        <row r="13">
          <cell r="K13" t="str">
            <v>Midlands</v>
          </cell>
          <cell r="L13">
            <v>6665167.4799999995</v>
          </cell>
          <cell r="M13">
            <v>4.160704108413768E-2</v>
          </cell>
          <cell r="N13">
            <v>66570</v>
          </cell>
          <cell r="O13">
            <v>5550</v>
          </cell>
        </row>
        <row r="14">
          <cell r="K14" t="str">
            <v>MPC</v>
          </cell>
          <cell r="L14">
            <v>25477635.169999994</v>
          </cell>
          <cell r="M14">
            <v>0.1590431172848579</v>
          </cell>
          <cell r="N14">
            <v>254470</v>
          </cell>
          <cell r="O14">
            <v>21210</v>
          </cell>
        </row>
        <row r="15">
          <cell r="K15" t="str">
            <v>North East</v>
          </cell>
          <cell r="L15">
            <v>26714849.360000003</v>
          </cell>
          <cell r="M15">
            <v>0.1667663773211096</v>
          </cell>
          <cell r="N15">
            <v>266830</v>
          </cell>
          <cell r="O15">
            <v>22240</v>
          </cell>
        </row>
        <row r="16">
          <cell r="K16" t="str">
            <v>Manchester Working</v>
          </cell>
          <cell r="L16">
            <v>42831369.779999986</v>
          </cell>
          <cell r="M16">
            <v>0.26737311064932945</v>
          </cell>
          <cell r="N16">
            <v>427800</v>
          </cell>
          <cell r="O16">
            <v>35650</v>
          </cell>
        </row>
        <row r="17">
          <cell r="K17" t="str">
            <v>Riverside</v>
          </cell>
          <cell r="L17">
            <v>4210123.3</v>
          </cell>
          <cell r="M17">
            <v>2.6281526103884983E-2</v>
          </cell>
          <cell r="N17">
            <v>42050</v>
          </cell>
          <cell r="O17">
            <v>3500</v>
          </cell>
        </row>
        <row r="18">
          <cell r="K18" t="str">
            <v>London</v>
          </cell>
          <cell r="L18">
            <v>47320472.869999997</v>
          </cell>
          <cell r="M18">
            <v>0.29539615692041282</v>
          </cell>
          <cell r="N18">
            <v>472630</v>
          </cell>
          <cell r="O18">
            <v>39390</v>
          </cell>
        </row>
        <row r="19">
          <cell r="K19" t="str">
            <v>Central</v>
          </cell>
          <cell r="L19">
            <v>0</v>
          </cell>
          <cell r="M19">
            <v>0</v>
          </cell>
          <cell r="N19">
            <v>0</v>
          </cell>
          <cell r="O19">
            <v>0</v>
          </cell>
        </row>
        <row r="20">
          <cell r="K20" t="str">
            <v>PFI</v>
          </cell>
          <cell r="L20">
            <v>6058232.2200000007</v>
          </cell>
          <cell r="M20">
            <v>3.7818272028595244E-2</v>
          </cell>
          <cell r="N20">
            <v>60510</v>
          </cell>
          <cell r="O20">
            <v>5040</v>
          </cell>
        </row>
        <row r="21">
          <cell r="L21">
            <v>160193258.31225803</v>
          </cell>
          <cell r="N21">
            <v>1600000</v>
          </cell>
          <cell r="O21">
            <v>133340</v>
          </cell>
        </row>
        <row r="26">
          <cell r="K26" t="str">
            <v>Audit</v>
          </cell>
          <cell r="L26">
            <v>145000</v>
          </cell>
        </row>
        <row r="27">
          <cell r="K27" t="str">
            <v>Cluster</v>
          </cell>
          <cell r="L27" t="str">
            <v>Turnover</v>
          </cell>
          <cell r="M27" t="str">
            <v>%</v>
          </cell>
          <cell r="N27" t="str">
            <v>Allocation FY</v>
          </cell>
          <cell r="O27" t="str">
            <v>Allocation Month</v>
          </cell>
        </row>
        <row r="28">
          <cell r="K28" t="str">
            <v>East</v>
          </cell>
          <cell r="L28">
            <v>915408.13225806446</v>
          </cell>
          <cell r="M28">
            <v>5.7143986076723507E-3</v>
          </cell>
          <cell r="N28">
            <v>830</v>
          </cell>
          <cell r="O28">
            <v>70</v>
          </cell>
        </row>
        <row r="29">
          <cell r="K29" t="str">
            <v>Midlands</v>
          </cell>
          <cell r="L29">
            <v>6665167.4799999995</v>
          </cell>
          <cell r="M29">
            <v>4.160704108413768E-2</v>
          </cell>
          <cell r="N29">
            <v>6030</v>
          </cell>
          <cell r="O29">
            <v>500</v>
          </cell>
        </row>
        <row r="30">
          <cell r="K30" t="str">
            <v>MPC</v>
          </cell>
          <cell r="L30">
            <v>25477635.169999994</v>
          </cell>
          <cell r="M30">
            <v>0.1590431172848579</v>
          </cell>
          <cell r="N30">
            <v>23060</v>
          </cell>
          <cell r="O30">
            <v>1920</v>
          </cell>
        </row>
        <row r="31">
          <cell r="K31" t="str">
            <v>North East</v>
          </cell>
          <cell r="L31">
            <v>26714849.360000003</v>
          </cell>
          <cell r="M31">
            <v>0.1667663773211096</v>
          </cell>
          <cell r="N31">
            <v>24180</v>
          </cell>
          <cell r="O31">
            <v>2020</v>
          </cell>
        </row>
        <row r="32">
          <cell r="K32" t="str">
            <v>Manchester Working</v>
          </cell>
          <cell r="L32">
            <v>42831369.779999986</v>
          </cell>
          <cell r="M32">
            <v>0.26737311064932945</v>
          </cell>
          <cell r="N32">
            <v>38770</v>
          </cell>
          <cell r="O32">
            <v>3230</v>
          </cell>
        </row>
        <row r="33">
          <cell r="K33" t="str">
            <v>Riverside</v>
          </cell>
          <cell r="L33">
            <v>4210123.3</v>
          </cell>
          <cell r="M33">
            <v>2.6281526103884983E-2</v>
          </cell>
          <cell r="N33">
            <v>3810</v>
          </cell>
          <cell r="O33">
            <v>320</v>
          </cell>
        </row>
        <row r="34">
          <cell r="K34" t="str">
            <v>London</v>
          </cell>
          <cell r="L34">
            <v>47320472.869999997</v>
          </cell>
          <cell r="M34">
            <v>0.29539615692041282</v>
          </cell>
          <cell r="N34">
            <v>42830</v>
          </cell>
          <cell r="O34">
            <v>3570</v>
          </cell>
        </row>
        <row r="35">
          <cell r="K35" t="str">
            <v>Central</v>
          </cell>
          <cell r="L35">
            <v>0</v>
          </cell>
          <cell r="M35">
            <v>0</v>
          </cell>
          <cell r="N35">
            <v>0</v>
          </cell>
          <cell r="O35">
            <v>0</v>
          </cell>
        </row>
        <row r="36">
          <cell r="K36" t="str">
            <v>PFI</v>
          </cell>
          <cell r="L36">
            <v>6058232.2200000007</v>
          </cell>
          <cell r="M36">
            <v>3.7818272028595244E-2</v>
          </cell>
          <cell r="N36">
            <v>5480</v>
          </cell>
          <cell r="O36">
            <v>460</v>
          </cell>
        </row>
        <row r="42">
          <cell r="K42" t="str">
            <v>AWG Management Fee</v>
          </cell>
          <cell r="L42">
            <v>0</v>
          </cell>
        </row>
        <row r="43">
          <cell r="K43" t="str">
            <v>Cluster</v>
          </cell>
          <cell r="L43" t="str">
            <v>Turnover</v>
          </cell>
          <cell r="M43" t="str">
            <v>%</v>
          </cell>
          <cell r="N43" t="str">
            <v>Allocation FY</v>
          </cell>
          <cell r="O43" t="str">
            <v>Allocation Month</v>
          </cell>
        </row>
        <row r="44">
          <cell r="K44" t="str">
            <v>East</v>
          </cell>
          <cell r="L44">
            <v>915408.13225806446</v>
          </cell>
          <cell r="M44">
            <v>5.7143986076723507E-3</v>
          </cell>
          <cell r="N44">
            <v>0</v>
          </cell>
          <cell r="O44">
            <v>0</v>
          </cell>
        </row>
        <row r="45">
          <cell r="K45" t="str">
            <v>Midlands</v>
          </cell>
          <cell r="L45">
            <v>6665167.4799999995</v>
          </cell>
          <cell r="M45">
            <v>4.160704108413768E-2</v>
          </cell>
          <cell r="N45">
            <v>0</v>
          </cell>
          <cell r="O45">
            <v>0</v>
          </cell>
        </row>
        <row r="46">
          <cell r="K46" t="str">
            <v>MPC</v>
          </cell>
          <cell r="L46">
            <v>25477635.169999994</v>
          </cell>
          <cell r="M46">
            <v>0.1590431172848579</v>
          </cell>
          <cell r="N46">
            <v>0</v>
          </cell>
          <cell r="O46">
            <v>0</v>
          </cell>
        </row>
        <row r="47">
          <cell r="K47" t="str">
            <v>North East</v>
          </cell>
          <cell r="L47">
            <v>26714849.360000003</v>
          </cell>
          <cell r="M47">
            <v>0.1667663773211096</v>
          </cell>
          <cell r="N47">
            <v>0</v>
          </cell>
          <cell r="O47">
            <v>0</v>
          </cell>
        </row>
        <row r="48">
          <cell r="K48" t="str">
            <v>Manchester Working</v>
          </cell>
          <cell r="L48">
            <v>42831369.779999986</v>
          </cell>
          <cell r="M48">
            <v>0.26737311064932945</v>
          </cell>
          <cell r="N48">
            <v>0</v>
          </cell>
          <cell r="O48">
            <v>0</v>
          </cell>
        </row>
        <row r="49">
          <cell r="K49" t="str">
            <v>Riverside</v>
          </cell>
          <cell r="L49">
            <v>4210123.3</v>
          </cell>
          <cell r="M49">
            <v>2.6281526103884983E-2</v>
          </cell>
          <cell r="N49">
            <v>0</v>
          </cell>
          <cell r="O49">
            <v>0</v>
          </cell>
        </row>
        <row r="50">
          <cell r="K50" t="str">
            <v>London</v>
          </cell>
          <cell r="L50">
            <v>47320472.869999997</v>
          </cell>
          <cell r="M50">
            <v>0.29539615692041282</v>
          </cell>
          <cell r="N50">
            <v>0</v>
          </cell>
          <cell r="O50">
            <v>0</v>
          </cell>
        </row>
        <row r="51">
          <cell r="K51" t="str">
            <v>Central</v>
          </cell>
          <cell r="L51">
            <v>0</v>
          </cell>
          <cell r="M51">
            <v>0</v>
          </cell>
          <cell r="N51">
            <v>0</v>
          </cell>
          <cell r="O51">
            <v>0</v>
          </cell>
        </row>
        <row r="52">
          <cell r="K52" t="str">
            <v>PFI</v>
          </cell>
          <cell r="L52">
            <v>6058232.2200000007</v>
          </cell>
          <cell r="M52">
            <v>3.7818272028595244E-2</v>
          </cell>
          <cell r="N52">
            <v>0</v>
          </cell>
          <cell r="O52">
            <v>0</v>
          </cell>
        </row>
        <row r="58">
          <cell r="K58" t="str">
            <v>Procurement</v>
          </cell>
          <cell r="L58">
            <v>322622.67839999998</v>
          </cell>
        </row>
        <row r="59">
          <cell r="K59" t="str">
            <v>Cluster</v>
          </cell>
          <cell r="L59" t="str">
            <v>Total Costs</v>
          </cell>
          <cell r="M59" t="str">
            <v>%</v>
          </cell>
          <cell r="N59" t="str">
            <v>Allocation FY</v>
          </cell>
          <cell r="O59" t="str">
            <v>Allocation Month</v>
          </cell>
        </row>
        <row r="60">
          <cell r="K60" t="str">
            <v>East</v>
          </cell>
          <cell r="L60">
            <v>-122851.03749336291</v>
          </cell>
          <cell r="M60">
            <v>6.3270902477001135E-3</v>
          </cell>
          <cell r="N60">
            <v>2040</v>
          </cell>
          <cell r="O60">
            <v>170</v>
          </cell>
        </row>
        <row r="61">
          <cell r="K61" t="str">
            <v>Midlands</v>
          </cell>
          <cell r="L61">
            <v>-620068.69999999995</v>
          </cell>
          <cell r="M61">
            <v>3.1934859523559511E-2</v>
          </cell>
          <cell r="N61">
            <v>10300</v>
          </cell>
          <cell r="O61">
            <v>860</v>
          </cell>
        </row>
        <row r="62">
          <cell r="K62" t="str">
            <v>MPC</v>
          </cell>
          <cell r="L62">
            <v>-3020498.1700000004</v>
          </cell>
          <cell r="M62">
            <v>0.15556209295860055</v>
          </cell>
          <cell r="N62">
            <v>50190</v>
          </cell>
          <cell r="O62">
            <v>4180</v>
          </cell>
        </row>
        <row r="63">
          <cell r="K63" t="str">
            <v>North East</v>
          </cell>
          <cell r="L63">
            <v>-2558478.7199999997</v>
          </cell>
          <cell r="M63">
            <v>0.13176710664030672</v>
          </cell>
          <cell r="N63">
            <v>42510</v>
          </cell>
          <cell r="O63">
            <v>3540</v>
          </cell>
        </row>
        <row r="64">
          <cell r="K64" t="str">
            <v>Manchester Working</v>
          </cell>
          <cell r="L64">
            <v>-4888571.7500000019</v>
          </cell>
          <cell r="M64">
            <v>0.2517718635162387</v>
          </cell>
          <cell r="N64">
            <v>81230</v>
          </cell>
          <cell r="O64">
            <v>6770</v>
          </cell>
        </row>
        <row r="65">
          <cell r="K65" t="str">
            <v>Riverside</v>
          </cell>
          <cell r="L65">
            <v>-526204.68999999994</v>
          </cell>
          <cell r="M65">
            <v>2.7100662968132693E-2</v>
          </cell>
          <cell r="N65">
            <v>8740</v>
          </cell>
          <cell r="O65">
            <v>730</v>
          </cell>
        </row>
        <row r="66">
          <cell r="K66" t="str">
            <v>London</v>
          </cell>
          <cell r="L66">
            <v>-6026901.9300000006</v>
          </cell>
          <cell r="M66">
            <v>0.31039829376457762</v>
          </cell>
          <cell r="N66">
            <v>100140</v>
          </cell>
          <cell r="O66">
            <v>8350</v>
          </cell>
        </row>
        <row r="67">
          <cell r="K67" t="str">
            <v>Central</v>
          </cell>
          <cell r="L67">
            <v>-980701.24999999988</v>
          </cell>
          <cell r="M67">
            <v>5.0508204418847812E-2</v>
          </cell>
          <cell r="N67">
            <v>16300</v>
          </cell>
          <cell r="O67">
            <v>1360</v>
          </cell>
        </row>
        <row r="68">
          <cell r="K68" t="str">
            <v>PFI</v>
          </cell>
          <cell r="L68">
            <v>-672395.9800000001</v>
          </cell>
          <cell r="M68">
            <v>3.4629825962036363E-2</v>
          </cell>
          <cell r="N68">
            <v>11170</v>
          </cell>
          <cell r="O68">
            <v>930</v>
          </cell>
        </row>
        <row r="69">
          <cell r="L69">
            <v>-19416672.227493364</v>
          </cell>
          <cell r="N69">
            <v>322620</v>
          </cell>
          <cell r="O69">
            <v>26890</v>
          </cell>
        </row>
        <row r="74">
          <cell r="K74" t="str">
            <v>AP - SSC</v>
          </cell>
          <cell r="L74">
            <v>679352</v>
          </cell>
        </row>
        <row r="75">
          <cell r="K75" t="str">
            <v>Cluster</v>
          </cell>
          <cell r="L75" t="str">
            <v>Invoices</v>
          </cell>
          <cell r="M75" t="str">
            <v>%</v>
          </cell>
          <cell r="N75" t="str">
            <v>Allocation FY</v>
          </cell>
          <cell r="O75" t="str">
            <v>Allocation Month</v>
          </cell>
        </row>
        <row r="76">
          <cell r="K76" t="str">
            <v>East</v>
          </cell>
          <cell r="L76">
            <v>2032.258064516129</v>
          </cell>
          <cell r="M76">
            <v>7.6041836528639474E-3</v>
          </cell>
          <cell r="N76">
            <v>5170</v>
          </cell>
          <cell r="O76">
            <v>430</v>
          </cell>
        </row>
        <row r="77">
          <cell r="K77" t="str">
            <v>Midlands</v>
          </cell>
          <cell r="L77">
            <v>20098</v>
          </cell>
          <cell r="M77">
            <v>7.520151388433409E-2</v>
          </cell>
          <cell r="N77">
            <v>51090</v>
          </cell>
          <cell r="O77">
            <v>4260</v>
          </cell>
        </row>
        <row r="78">
          <cell r="K78" t="str">
            <v>MPC</v>
          </cell>
          <cell r="L78">
            <v>42000</v>
          </cell>
          <cell r="M78">
            <v>0.15715312882585492</v>
          </cell>
          <cell r="N78">
            <v>106760</v>
          </cell>
          <cell r="O78">
            <v>8900</v>
          </cell>
        </row>
        <row r="79">
          <cell r="K79" t="str">
            <v>North East</v>
          </cell>
          <cell r="L79">
            <v>36000</v>
          </cell>
          <cell r="M79">
            <v>0.13470268185073278</v>
          </cell>
          <cell r="N79">
            <v>91510</v>
          </cell>
          <cell r="O79">
            <v>7630</v>
          </cell>
        </row>
        <row r="80">
          <cell r="K80" t="str">
            <v>Manchester Working</v>
          </cell>
          <cell r="L80">
            <v>23725</v>
          </cell>
          <cell r="M80">
            <v>8.877280908079542E-2</v>
          </cell>
          <cell r="N80">
            <v>60310</v>
          </cell>
          <cell r="O80">
            <v>5030</v>
          </cell>
        </row>
        <row r="81">
          <cell r="K81" t="str">
            <v>Riverside</v>
          </cell>
          <cell r="M81">
            <v>0</v>
          </cell>
          <cell r="N81">
            <v>0</v>
          </cell>
          <cell r="O81">
            <v>0</v>
          </cell>
        </row>
        <row r="82">
          <cell r="K82" t="str">
            <v>London</v>
          </cell>
          <cell r="L82">
            <v>135600</v>
          </cell>
          <cell r="M82">
            <v>0.50738010163776015</v>
          </cell>
          <cell r="N82">
            <v>344690</v>
          </cell>
          <cell r="O82">
            <v>28720</v>
          </cell>
        </row>
        <row r="83">
          <cell r="K83" t="str">
            <v>Central</v>
          </cell>
          <cell r="L83">
            <v>1200</v>
          </cell>
          <cell r="M83">
            <v>4.4900893950244256E-3</v>
          </cell>
          <cell r="N83">
            <v>3050</v>
          </cell>
          <cell r="O83">
            <v>250</v>
          </cell>
        </row>
        <row r="84">
          <cell r="K84" t="str">
            <v>PFI</v>
          </cell>
          <cell r="L84">
            <v>6600</v>
          </cell>
          <cell r="M84">
            <v>2.4695491672634341E-2</v>
          </cell>
          <cell r="N84">
            <v>16780</v>
          </cell>
          <cell r="O84">
            <v>1400</v>
          </cell>
        </row>
        <row r="85">
          <cell r="L85">
            <v>267255.25806451612</v>
          </cell>
          <cell r="N85">
            <v>679360</v>
          </cell>
          <cell r="O85">
            <v>56620</v>
          </cell>
        </row>
        <row r="90">
          <cell r="K90" t="str">
            <v>Legal</v>
          </cell>
          <cell r="L90">
            <v>0</v>
          </cell>
        </row>
        <row r="91">
          <cell r="K91" t="str">
            <v>Cluster</v>
          </cell>
          <cell r="L91" t="str">
            <v>Turnover</v>
          </cell>
          <cell r="M91" t="str">
            <v>%</v>
          </cell>
          <cell r="N91" t="str">
            <v>Allocation FY</v>
          </cell>
          <cell r="O91" t="str">
            <v>Allocation Month</v>
          </cell>
        </row>
        <row r="92">
          <cell r="K92" t="str">
            <v>East</v>
          </cell>
          <cell r="L92">
            <v>915408.13225806446</v>
          </cell>
          <cell r="M92">
            <v>5.7143986076723507E-3</v>
          </cell>
          <cell r="N92">
            <v>0</v>
          </cell>
          <cell r="O92">
            <v>0</v>
          </cell>
        </row>
        <row r="93">
          <cell r="K93" t="str">
            <v>Midlands</v>
          </cell>
          <cell r="L93">
            <v>6665167.4799999995</v>
          </cell>
          <cell r="M93">
            <v>4.160704108413768E-2</v>
          </cell>
          <cell r="N93">
            <v>0</v>
          </cell>
          <cell r="O93">
            <v>0</v>
          </cell>
        </row>
        <row r="94">
          <cell r="K94" t="str">
            <v>MPC</v>
          </cell>
          <cell r="L94">
            <v>25477635.169999994</v>
          </cell>
          <cell r="M94">
            <v>0.1590431172848579</v>
          </cell>
          <cell r="N94">
            <v>0</v>
          </cell>
          <cell r="O94">
            <v>0</v>
          </cell>
        </row>
        <row r="95">
          <cell r="K95" t="str">
            <v>North East</v>
          </cell>
          <cell r="L95">
            <v>26714849.360000003</v>
          </cell>
          <cell r="M95">
            <v>0.1667663773211096</v>
          </cell>
          <cell r="N95">
            <v>0</v>
          </cell>
          <cell r="O95">
            <v>0</v>
          </cell>
        </row>
        <row r="96">
          <cell r="K96" t="str">
            <v>Manchester Working</v>
          </cell>
          <cell r="L96">
            <v>42831369.779999986</v>
          </cell>
          <cell r="M96">
            <v>0.26737311064932945</v>
          </cell>
          <cell r="N96">
            <v>0</v>
          </cell>
          <cell r="O96">
            <v>0</v>
          </cell>
        </row>
        <row r="97">
          <cell r="K97" t="str">
            <v>Riverside</v>
          </cell>
          <cell r="L97">
            <v>4210123.3</v>
          </cell>
          <cell r="M97">
            <v>2.6281526103884983E-2</v>
          </cell>
          <cell r="N97">
            <v>0</v>
          </cell>
          <cell r="O97">
            <v>0</v>
          </cell>
        </row>
        <row r="98">
          <cell r="K98" t="str">
            <v>London</v>
          </cell>
          <cell r="L98">
            <v>47320472.869999997</v>
          </cell>
          <cell r="M98">
            <v>0.29539615692041282</v>
          </cell>
          <cell r="N98">
            <v>0</v>
          </cell>
          <cell r="O98">
            <v>0</v>
          </cell>
        </row>
        <row r="99">
          <cell r="K99" t="str">
            <v>Central</v>
          </cell>
          <cell r="L99">
            <v>0</v>
          </cell>
          <cell r="M99">
            <v>0</v>
          </cell>
          <cell r="N99">
            <v>0</v>
          </cell>
          <cell r="O99">
            <v>0</v>
          </cell>
        </row>
        <row r="100">
          <cell r="K100" t="str">
            <v>PFI</v>
          </cell>
          <cell r="L100">
            <v>6058232.2200000007</v>
          </cell>
          <cell r="M100">
            <v>3.7818272028595244E-2</v>
          </cell>
          <cell r="N100">
            <v>0</v>
          </cell>
          <cell r="O100">
            <v>0</v>
          </cell>
        </row>
        <row r="101">
          <cell r="L101">
            <v>160193258.31225803</v>
          </cell>
          <cell r="N101">
            <v>0</v>
          </cell>
          <cell r="O101">
            <v>0</v>
          </cell>
        </row>
        <row r="106">
          <cell r="K106" t="str">
            <v>Business Systems</v>
          </cell>
          <cell r="L106">
            <v>2727992</v>
          </cell>
        </row>
        <row r="107">
          <cell r="K107" t="str">
            <v>Cluster</v>
          </cell>
          <cell r="L107" t="str">
            <v>Users</v>
          </cell>
          <cell r="M107" t="str">
            <v>%</v>
          </cell>
          <cell r="N107" t="str">
            <v>Allocation FY</v>
          </cell>
          <cell r="O107" t="str">
            <v>Allocation Month</v>
          </cell>
        </row>
        <row r="108">
          <cell r="K108" t="str">
            <v>East</v>
          </cell>
          <cell r="L108">
            <v>6452.1966097459845</v>
          </cell>
          <cell r="M108">
            <v>2.42975198611599E-3</v>
          </cell>
          <cell r="N108">
            <v>7010</v>
          </cell>
          <cell r="O108">
            <v>580</v>
          </cell>
        </row>
        <row r="109">
          <cell r="K109" t="str">
            <v>Midlands</v>
          </cell>
          <cell r="L109">
            <v>145583.58378488402</v>
          </cell>
          <cell r="M109">
            <v>5.4823500156969275E-2</v>
          </cell>
          <cell r="N109">
            <v>158260</v>
          </cell>
          <cell r="O109">
            <v>13190</v>
          </cell>
        </row>
        <row r="110">
          <cell r="K110" t="str">
            <v>MPC</v>
          </cell>
          <cell r="L110">
            <v>411861.07936681411</v>
          </cell>
          <cell r="M110">
            <v>0.15509761033689104</v>
          </cell>
          <cell r="N110">
            <v>447720</v>
          </cell>
          <cell r="O110">
            <v>37310</v>
          </cell>
        </row>
        <row r="111">
          <cell r="K111" t="str">
            <v>North East</v>
          </cell>
          <cell r="L111">
            <v>325453.26937977632</v>
          </cell>
          <cell r="M111">
            <v>0.12255837437889011</v>
          </cell>
          <cell r="N111">
            <v>353790</v>
          </cell>
          <cell r="O111">
            <v>29480</v>
          </cell>
        </row>
        <row r="112">
          <cell r="K112" t="str">
            <v>Manchester Working</v>
          </cell>
          <cell r="L112">
            <v>467099.46805335366</v>
          </cell>
          <cell r="M112">
            <v>0.17589914394456738</v>
          </cell>
          <cell r="N112">
            <v>507760</v>
          </cell>
          <cell r="O112">
            <v>42310</v>
          </cell>
        </row>
        <row r="113">
          <cell r="K113" t="str">
            <v>Riverside</v>
          </cell>
          <cell r="L113">
            <v>76199.111210393065</v>
          </cell>
          <cell r="M113">
            <v>2.8694869825272529E-2</v>
          </cell>
          <cell r="N113">
            <v>82830</v>
          </cell>
          <cell r="O113">
            <v>6900</v>
          </cell>
        </row>
        <row r="114">
          <cell r="K114" t="str">
            <v>London</v>
          </cell>
          <cell r="L114">
            <v>923312.44629800657</v>
          </cell>
          <cell r="M114">
            <v>0.34769868091271877</v>
          </cell>
          <cell r="N114">
            <v>1003690</v>
          </cell>
          <cell r="O114">
            <v>83640</v>
          </cell>
        </row>
        <row r="115">
          <cell r="K115" t="str">
            <v>Central</v>
          </cell>
          <cell r="L115">
            <v>145973.79109160881</v>
          </cell>
          <cell r="M115">
            <v>5.4970443444016581E-2</v>
          </cell>
          <cell r="N115">
            <v>158680</v>
          </cell>
          <cell r="O115">
            <v>13220</v>
          </cell>
        </row>
        <row r="116">
          <cell r="K116" t="str">
            <v>PFI</v>
          </cell>
          <cell r="L116">
            <v>153561.02524069886</v>
          </cell>
          <cell r="M116">
            <v>5.7827625014558397E-2</v>
          </cell>
          <cell r="N116">
            <v>166930</v>
          </cell>
          <cell r="O116">
            <v>13910</v>
          </cell>
        </row>
        <row r="117">
          <cell r="L117">
            <v>2655495.9710352812</v>
          </cell>
          <cell r="N117">
            <v>2886670</v>
          </cell>
          <cell r="O117">
            <v>240540</v>
          </cell>
        </row>
        <row r="122">
          <cell r="K122" t="str">
            <v>Business Systems - HH</v>
          </cell>
          <cell r="L122">
            <v>0</v>
          </cell>
        </row>
        <row r="123">
          <cell r="K123" t="str">
            <v>Cluster</v>
          </cell>
          <cell r="L123" t="str">
            <v>Users</v>
          </cell>
          <cell r="M123" t="str">
            <v>%</v>
          </cell>
          <cell r="N123" t="str">
            <v>Allocation FY</v>
          </cell>
          <cell r="O123" t="str">
            <v>Allocation Month</v>
          </cell>
        </row>
        <row r="124">
          <cell r="K124" t="str">
            <v>East</v>
          </cell>
          <cell r="M124">
            <v>0</v>
          </cell>
          <cell r="N124">
            <v>0</v>
          </cell>
          <cell r="O124">
            <v>0</v>
          </cell>
        </row>
        <row r="125">
          <cell r="K125" t="str">
            <v>Midlands</v>
          </cell>
          <cell r="M125">
            <v>0</v>
          </cell>
          <cell r="N125">
            <v>0</v>
          </cell>
          <cell r="O125">
            <v>0</v>
          </cell>
        </row>
        <row r="126">
          <cell r="K126" t="str">
            <v>MPC</v>
          </cell>
          <cell r="M126">
            <v>0</v>
          </cell>
          <cell r="N126">
            <v>0</v>
          </cell>
          <cell r="O126">
            <v>0</v>
          </cell>
        </row>
        <row r="127">
          <cell r="K127" t="str">
            <v>North East</v>
          </cell>
          <cell r="M127">
            <v>0</v>
          </cell>
          <cell r="N127">
            <v>0</v>
          </cell>
          <cell r="O127">
            <v>0</v>
          </cell>
        </row>
        <row r="128">
          <cell r="K128" t="str">
            <v>Manchester Working</v>
          </cell>
          <cell r="M128">
            <v>0</v>
          </cell>
          <cell r="N128">
            <v>0</v>
          </cell>
          <cell r="O128">
            <v>0</v>
          </cell>
        </row>
        <row r="129">
          <cell r="K129" t="str">
            <v>Riverside</v>
          </cell>
          <cell r="M129">
            <v>0</v>
          </cell>
          <cell r="N129">
            <v>0</v>
          </cell>
          <cell r="O129">
            <v>0</v>
          </cell>
        </row>
        <row r="130">
          <cell r="K130" t="str">
            <v>London</v>
          </cell>
          <cell r="M130">
            <v>0</v>
          </cell>
          <cell r="N130">
            <v>0</v>
          </cell>
          <cell r="O130">
            <v>0</v>
          </cell>
        </row>
        <row r="131">
          <cell r="K131" t="str">
            <v>Central</v>
          </cell>
          <cell r="M131">
            <v>0</v>
          </cell>
          <cell r="N131">
            <v>46920</v>
          </cell>
          <cell r="O131">
            <v>3910</v>
          </cell>
        </row>
        <row r="132">
          <cell r="K132" t="str">
            <v>PFI</v>
          </cell>
          <cell r="L132">
            <v>1</v>
          </cell>
          <cell r="M132">
            <v>1</v>
          </cell>
          <cell r="N132">
            <v>-46920</v>
          </cell>
          <cell r="O132">
            <v>-3910</v>
          </cell>
        </row>
        <row r="138">
          <cell r="K138" t="str">
            <v>HR - SSC</v>
          </cell>
          <cell r="L138">
            <v>1042416</v>
          </cell>
        </row>
        <row r="139">
          <cell r="K139" t="str">
            <v>Cluster</v>
          </cell>
          <cell r="L139" t="str">
            <v>Head count</v>
          </cell>
          <cell r="M139" t="str">
            <v>%</v>
          </cell>
          <cell r="N139" t="str">
            <v>Allocation FY</v>
          </cell>
          <cell r="O139" t="str">
            <v>Allocation Month</v>
          </cell>
        </row>
        <row r="140">
          <cell r="K140" t="str">
            <v>East</v>
          </cell>
          <cell r="L140">
            <v>28.361290322580643</v>
          </cell>
          <cell r="M140">
            <v>1.1230587255480531E-2</v>
          </cell>
          <cell r="N140">
            <v>11710</v>
          </cell>
          <cell r="O140">
            <v>980</v>
          </cell>
        </row>
        <row r="141">
          <cell r="K141" t="str">
            <v>Midlands</v>
          </cell>
          <cell r="L141">
            <v>119</v>
          </cell>
          <cell r="M141">
            <v>4.7121970411132481E-2</v>
          </cell>
          <cell r="N141">
            <v>49120</v>
          </cell>
          <cell r="O141">
            <v>4090</v>
          </cell>
        </row>
        <row r="142">
          <cell r="K142" t="str">
            <v>MPC</v>
          </cell>
          <cell r="L142">
            <v>570</v>
          </cell>
          <cell r="M142">
            <v>0.22571027843987829</v>
          </cell>
          <cell r="N142">
            <v>235280</v>
          </cell>
          <cell r="O142">
            <v>19610</v>
          </cell>
        </row>
        <row r="143">
          <cell r="K143" t="str">
            <v>North East</v>
          </cell>
          <cell r="L143">
            <v>552</v>
          </cell>
          <cell r="M143">
            <v>0.21858258543651371</v>
          </cell>
          <cell r="N143">
            <v>227850</v>
          </cell>
          <cell r="O143">
            <v>18990</v>
          </cell>
        </row>
        <row r="144">
          <cell r="K144" t="str">
            <v>Manchester Working</v>
          </cell>
          <cell r="L144">
            <v>489</v>
          </cell>
          <cell r="M144">
            <v>0.19363565992473769</v>
          </cell>
          <cell r="N144">
            <v>201850</v>
          </cell>
          <cell r="O144">
            <v>16820</v>
          </cell>
        </row>
        <row r="145">
          <cell r="K145" t="str">
            <v>Riverside</v>
          </cell>
          <cell r="L145">
            <v>69</v>
          </cell>
          <cell r="M145">
            <v>2.7322823179564214E-2</v>
          </cell>
          <cell r="N145">
            <v>28480</v>
          </cell>
          <cell r="O145">
            <v>2370</v>
          </cell>
        </row>
        <row r="146">
          <cell r="K146" t="str">
            <v>London</v>
          </cell>
          <cell r="L146">
            <v>554</v>
          </cell>
          <cell r="M146">
            <v>0.21937455132577643</v>
          </cell>
          <cell r="N146">
            <v>228680</v>
          </cell>
          <cell r="O146">
            <v>19060</v>
          </cell>
        </row>
        <row r="147">
          <cell r="K147" t="str">
            <v>Central</v>
          </cell>
          <cell r="L147">
            <v>0</v>
          </cell>
          <cell r="M147">
            <v>0</v>
          </cell>
          <cell r="N147">
            <v>0</v>
          </cell>
          <cell r="O147">
            <v>0</v>
          </cell>
        </row>
        <row r="148">
          <cell r="K148" t="str">
            <v>PFI</v>
          </cell>
          <cell r="L148">
            <v>144</v>
          </cell>
          <cell r="M148">
            <v>5.7021544026916615E-2</v>
          </cell>
          <cell r="N148">
            <v>59440</v>
          </cell>
          <cell r="O148">
            <v>4950</v>
          </cell>
        </row>
        <row r="149">
          <cell r="L149">
            <v>2525.3612903225808</v>
          </cell>
          <cell r="N149">
            <v>1042410</v>
          </cell>
          <cell r="O149">
            <v>86870</v>
          </cell>
        </row>
        <row r="154">
          <cell r="K154" t="str">
            <v>Health and Safety</v>
          </cell>
          <cell r="L154">
            <v>1198858.1393687041</v>
          </cell>
        </row>
        <row r="155">
          <cell r="K155" t="str">
            <v>Cluster</v>
          </cell>
          <cell r="L155" t="str">
            <v>Turnover</v>
          </cell>
          <cell r="M155" t="str">
            <v>%</v>
          </cell>
          <cell r="N155" t="str">
            <v>Allocation FY</v>
          </cell>
          <cell r="O155" t="str">
            <v>Allocation Month</v>
          </cell>
        </row>
        <row r="156">
          <cell r="K156" t="str">
            <v>East</v>
          </cell>
          <cell r="L156">
            <v>915408.13225806446</v>
          </cell>
          <cell r="M156">
            <v>5.7143986076723507E-3</v>
          </cell>
          <cell r="N156">
            <v>6850</v>
          </cell>
          <cell r="O156">
            <v>570</v>
          </cell>
        </row>
        <row r="157">
          <cell r="K157" t="str">
            <v>Midlands</v>
          </cell>
          <cell r="L157">
            <v>6665167.4799999995</v>
          </cell>
          <cell r="M157">
            <v>4.160704108413768E-2</v>
          </cell>
          <cell r="N157">
            <v>49880</v>
          </cell>
          <cell r="O157">
            <v>4160</v>
          </cell>
        </row>
        <row r="158">
          <cell r="K158" t="str">
            <v>MPC</v>
          </cell>
          <cell r="L158">
            <v>25477635.169999994</v>
          </cell>
          <cell r="M158">
            <v>0.1590431172848579</v>
          </cell>
          <cell r="N158">
            <v>190670</v>
          </cell>
          <cell r="O158">
            <v>15890</v>
          </cell>
        </row>
        <row r="159">
          <cell r="K159" t="str">
            <v>North East</v>
          </cell>
          <cell r="L159">
            <v>26714849.360000003</v>
          </cell>
          <cell r="M159">
            <v>0.1667663773211096</v>
          </cell>
          <cell r="N159">
            <v>199930</v>
          </cell>
          <cell r="O159">
            <v>16660</v>
          </cell>
        </row>
        <row r="160">
          <cell r="K160" t="str">
            <v>Manchester Working</v>
          </cell>
          <cell r="L160">
            <v>42831369.779999986</v>
          </cell>
          <cell r="M160">
            <v>0.26737311064932945</v>
          </cell>
          <cell r="N160">
            <v>320540</v>
          </cell>
          <cell r="O160">
            <v>26710</v>
          </cell>
        </row>
        <row r="161">
          <cell r="K161" t="str">
            <v>Riverside</v>
          </cell>
          <cell r="L161">
            <v>4210123.3</v>
          </cell>
          <cell r="M161">
            <v>2.6281526103884983E-2</v>
          </cell>
          <cell r="N161">
            <v>31510</v>
          </cell>
          <cell r="O161">
            <v>2630</v>
          </cell>
        </row>
        <row r="162">
          <cell r="K162" t="str">
            <v>London</v>
          </cell>
          <cell r="L162">
            <v>47320472.869999997</v>
          </cell>
          <cell r="M162">
            <v>0.29539615692041282</v>
          </cell>
          <cell r="N162">
            <v>354140</v>
          </cell>
          <cell r="O162">
            <v>29510</v>
          </cell>
        </row>
        <row r="163">
          <cell r="K163" t="str">
            <v>Central</v>
          </cell>
          <cell r="L163">
            <v>0</v>
          </cell>
          <cell r="M163">
            <v>0</v>
          </cell>
          <cell r="N163">
            <v>0</v>
          </cell>
          <cell r="O163">
            <v>0</v>
          </cell>
        </row>
        <row r="164">
          <cell r="K164" t="str">
            <v>PFI</v>
          </cell>
          <cell r="L164">
            <v>6058232.2200000007</v>
          </cell>
          <cell r="M164">
            <v>3.7818272028595244E-2</v>
          </cell>
          <cell r="N164">
            <v>45340</v>
          </cell>
          <cell r="O164">
            <v>3780</v>
          </cell>
        </row>
        <row r="165">
          <cell r="L165">
            <v>160193258.31225803</v>
          </cell>
          <cell r="N165">
            <v>1198860</v>
          </cell>
          <cell r="O165">
            <v>99910</v>
          </cell>
        </row>
        <row r="170">
          <cell r="K170" t="str">
            <v>Engagement</v>
          </cell>
          <cell r="L170">
            <v>100000</v>
          </cell>
        </row>
        <row r="171">
          <cell r="K171" t="str">
            <v>Cluster</v>
          </cell>
          <cell r="L171" t="str">
            <v>Turnover</v>
          </cell>
          <cell r="M171" t="str">
            <v>%</v>
          </cell>
          <cell r="N171" t="str">
            <v>Allocation FY</v>
          </cell>
          <cell r="O171" t="str">
            <v>Allocation Month</v>
          </cell>
        </row>
        <row r="172">
          <cell r="K172" t="str">
            <v>East</v>
          </cell>
          <cell r="L172">
            <v>915408.13225806446</v>
          </cell>
          <cell r="M172">
            <v>5.7143986076723507E-3</v>
          </cell>
          <cell r="N172">
            <v>570</v>
          </cell>
          <cell r="O172">
            <v>50</v>
          </cell>
        </row>
        <row r="173">
          <cell r="K173" t="str">
            <v>Midlands</v>
          </cell>
          <cell r="L173">
            <v>6665167.4799999995</v>
          </cell>
          <cell r="M173">
            <v>4.160704108413768E-2</v>
          </cell>
          <cell r="N173">
            <v>4160</v>
          </cell>
          <cell r="O173">
            <v>350</v>
          </cell>
        </row>
        <row r="174">
          <cell r="K174" t="str">
            <v>MPC</v>
          </cell>
          <cell r="L174">
            <v>25477635.169999994</v>
          </cell>
          <cell r="M174">
            <v>0.1590431172848579</v>
          </cell>
          <cell r="N174">
            <v>15900</v>
          </cell>
          <cell r="O174">
            <v>1330</v>
          </cell>
        </row>
        <row r="175">
          <cell r="K175" t="str">
            <v>North East</v>
          </cell>
          <cell r="L175">
            <v>26714849.360000003</v>
          </cell>
          <cell r="M175">
            <v>0.1667663773211096</v>
          </cell>
          <cell r="N175">
            <v>16680</v>
          </cell>
          <cell r="O175">
            <v>1390</v>
          </cell>
        </row>
        <row r="176">
          <cell r="K176" t="str">
            <v>Manchester Working</v>
          </cell>
          <cell r="L176">
            <v>42831369.779999986</v>
          </cell>
          <cell r="M176">
            <v>0.26737311064932945</v>
          </cell>
          <cell r="N176">
            <v>26740</v>
          </cell>
          <cell r="O176">
            <v>2230</v>
          </cell>
        </row>
        <row r="177">
          <cell r="K177" t="str">
            <v>Riverside</v>
          </cell>
          <cell r="L177">
            <v>4210123.3</v>
          </cell>
          <cell r="M177">
            <v>2.6281526103884983E-2</v>
          </cell>
          <cell r="N177">
            <v>2630</v>
          </cell>
          <cell r="O177">
            <v>220</v>
          </cell>
        </row>
        <row r="178">
          <cell r="K178" t="str">
            <v>London</v>
          </cell>
          <cell r="L178">
            <v>47320472.869999997</v>
          </cell>
          <cell r="M178">
            <v>0.29539615692041282</v>
          </cell>
          <cell r="N178">
            <v>29540</v>
          </cell>
          <cell r="O178">
            <v>2460</v>
          </cell>
        </row>
        <row r="179">
          <cell r="K179" t="str">
            <v>Central</v>
          </cell>
          <cell r="L179">
            <v>0</v>
          </cell>
          <cell r="M179">
            <v>0</v>
          </cell>
          <cell r="N179">
            <v>0</v>
          </cell>
          <cell r="O179">
            <v>0</v>
          </cell>
        </row>
        <row r="180">
          <cell r="K180" t="str">
            <v>PFI</v>
          </cell>
          <cell r="L180">
            <v>6058232.2200000007</v>
          </cell>
          <cell r="M180">
            <v>3.7818272028595244E-2</v>
          </cell>
          <cell r="N180">
            <v>3780</v>
          </cell>
          <cell r="O180">
            <v>320</v>
          </cell>
        </row>
        <row r="181">
          <cell r="L181">
            <v>160193258.31225803</v>
          </cell>
          <cell r="N181">
            <v>100000</v>
          </cell>
          <cell r="O181">
            <v>8350</v>
          </cell>
        </row>
        <row r="186">
          <cell r="K186" t="str">
            <v>Quality Assurance</v>
          </cell>
          <cell r="L186">
            <v>226433.73547268801</v>
          </cell>
        </row>
        <row r="187">
          <cell r="K187" t="str">
            <v>Cluster</v>
          </cell>
          <cell r="L187" t="str">
            <v>Turnover</v>
          </cell>
          <cell r="M187" t="str">
            <v>%</v>
          </cell>
          <cell r="N187" t="str">
            <v>Allocation FY</v>
          </cell>
          <cell r="O187" t="str">
            <v>Allocation Month</v>
          </cell>
        </row>
        <row r="188">
          <cell r="K188" t="str">
            <v>East</v>
          </cell>
          <cell r="L188">
            <v>915408.13225806446</v>
          </cell>
          <cell r="M188">
            <v>5.7143986076723507E-3</v>
          </cell>
          <cell r="N188">
            <v>1290</v>
          </cell>
          <cell r="O188">
            <v>110</v>
          </cell>
        </row>
        <row r="189">
          <cell r="K189" t="str">
            <v>Midlands</v>
          </cell>
          <cell r="L189">
            <v>6665167.4799999995</v>
          </cell>
          <cell r="M189">
            <v>4.160704108413768E-2</v>
          </cell>
          <cell r="N189">
            <v>9420</v>
          </cell>
          <cell r="O189">
            <v>790</v>
          </cell>
        </row>
        <row r="190">
          <cell r="K190" t="str">
            <v>MPC</v>
          </cell>
          <cell r="L190">
            <v>25477635.169999994</v>
          </cell>
          <cell r="M190">
            <v>0.1590431172848579</v>
          </cell>
          <cell r="N190">
            <v>36010</v>
          </cell>
          <cell r="O190">
            <v>3000</v>
          </cell>
        </row>
        <row r="191">
          <cell r="K191" t="str">
            <v>North East</v>
          </cell>
          <cell r="L191">
            <v>26714849.360000003</v>
          </cell>
          <cell r="M191">
            <v>0.1667663773211096</v>
          </cell>
          <cell r="N191">
            <v>37760</v>
          </cell>
          <cell r="O191">
            <v>3150</v>
          </cell>
        </row>
        <row r="192">
          <cell r="K192" t="str">
            <v>Manchester Working</v>
          </cell>
          <cell r="L192">
            <v>42831369.779999986</v>
          </cell>
          <cell r="M192">
            <v>0.26737311064932945</v>
          </cell>
          <cell r="N192">
            <v>60540</v>
          </cell>
          <cell r="O192">
            <v>5050</v>
          </cell>
        </row>
        <row r="193">
          <cell r="K193" t="str">
            <v>Riverside</v>
          </cell>
          <cell r="L193">
            <v>4210123.3</v>
          </cell>
          <cell r="M193">
            <v>2.6281526103884983E-2</v>
          </cell>
          <cell r="N193">
            <v>5950</v>
          </cell>
          <cell r="O193">
            <v>500</v>
          </cell>
        </row>
        <row r="194">
          <cell r="K194" t="str">
            <v>London</v>
          </cell>
          <cell r="L194">
            <v>47320472.869999997</v>
          </cell>
          <cell r="M194">
            <v>0.29539615692041282</v>
          </cell>
          <cell r="N194">
            <v>66890</v>
          </cell>
          <cell r="O194">
            <v>5570</v>
          </cell>
        </row>
        <row r="195">
          <cell r="K195" t="str">
            <v>Central</v>
          </cell>
          <cell r="L195">
            <v>0</v>
          </cell>
          <cell r="M195">
            <v>0</v>
          </cell>
          <cell r="N195">
            <v>0</v>
          </cell>
          <cell r="O195">
            <v>0</v>
          </cell>
        </row>
        <row r="196">
          <cell r="K196" t="str">
            <v>PFI</v>
          </cell>
          <cell r="L196">
            <v>6058232.2200000007</v>
          </cell>
          <cell r="M196">
            <v>3.7818272028595244E-2</v>
          </cell>
          <cell r="N196">
            <v>8560</v>
          </cell>
          <cell r="O196">
            <v>710</v>
          </cell>
        </row>
        <row r="197">
          <cell r="L197">
            <v>160193258.31225803</v>
          </cell>
          <cell r="N197">
            <v>226420</v>
          </cell>
          <cell r="O197">
            <v>18880</v>
          </cell>
        </row>
        <row r="202">
          <cell r="K202" t="str">
            <v>Training</v>
          </cell>
          <cell r="L202">
            <v>700000</v>
          </cell>
        </row>
        <row r="203">
          <cell r="K203" t="str">
            <v>Cluster</v>
          </cell>
          <cell r="L203" t="str">
            <v>Head count</v>
          </cell>
          <cell r="M203" t="str">
            <v>%</v>
          </cell>
          <cell r="N203" t="str">
            <v>Allocation FY</v>
          </cell>
          <cell r="O203" t="str">
            <v>Allocation Month</v>
          </cell>
        </row>
        <row r="204">
          <cell r="K204" t="str">
            <v>East</v>
          </cell>
          <cell r="L204">
            <v>28.361290322580643</v>
          </cell>
          <cell r="M204">
            <v>1.1230587255480531E-2</v>
          </cell>
          <cell r="N204">
            <v>7860</v>
          </cell>
          <cell r="O204">
            <v>660</v>
          </cell>
        </row>
        <row r="205">
          <cell r="K205" t="str">
            <v>Midlands</v>
          </cell>
          <cell r="L205">
            <v>119</v>
          </cell>
          <cell r="M205">
            <v>4.7121970411132481E-2</v>
          </cell>
          <cell r="N205">
            <v>32990</v>
          </cell>
          <cell r="O205">
            <v>2750</v>
          </cell>
        </row>
        <row r="206">
          <cell r="K206" t="str">
            <v>MPC</v>
          </cell>
          <cell r="L206">
            <v>570</v>
          </cell>
          <cell r="M206">
            <v>0.22571027843987829</v>
          </cell>
          <cell r="N206">
            <v>158000</v>
          </cell>
          <cell r="O206">
            <v>13170</v>
          </cell>
        </row>
        <row r="207">
          <cell r="K207" t="str">
            <v>North East</v>
          </cell>
          <cell r="L207">
            <v>552</v>
          </cell>
          <cell r="M207">
            <v>0.21858258543651371</v>
          </cell>
          <cell r="N207">
            <v>153010</v>
          </cell>
          <cell r="O207">
            <v>12750</v>
          </cell>
        </row>
        <row r="208">
          <cell r="K208" t="str">
            <v>Manchester Working</v>
          </cell>
          <cell r="L208">
            <v>489</v>
          </cell>
          <cell r="M208">
            <v>0.19363565992473769</v>
          </cell>
          <cell r="N208">
            <v>135540</v>
          </cell>
          <cell r="O208">
            <v>11300</v>
          </cell>
        </row>
        <row r="209">
          <cell r="K209" t="str">
            <v>Riverside</v>
          </cell>
          <cell r="L209">
            <v>69</v>
          </cell>
          <cell r="M209">
            <v>2.7322823179564214E-2</v>
          </cell>
          <cell r="N209">
            <v>19130</v>
          </cell>
          <cell r="O209">
            <v>1590</v>
          </cell>
        </row>
        <row r="210">
          <cell r="K210" t="str">
            <v>London</v>
          </cell>
          <cell r="L210">
            <v>554</v>
          </cell>
          <cell r="M210">
            <v>0.21937455132577643</v>
          </cell>
          <cell r="N210">
            <v>153560</v>
          </cell>
          <cell r="O210">
            <v>12800</v>
          </cell>
        </row>
        <row r="211">
          <cell r="K211" t="str">
            <v>Central</v>
          </cell>
          <cell r="L211">
            <v>0</v>
          </cell>
          <cell r="M211">
            <v>0</v>
          </cell>
          <cell r="N211">
            <v>0</v>
          </cell>
          <cell r="O211">
            <v>0</v>
          </cell>
        </row>
        <row r="212">
          <cell r="K212" t="str">
            <v>PFI</v>
          </cell>
          <cell r="L212">
            <v>144</v>
          </cell>
          <cell r="M212">
            <v>5.7021544026916615E-2</v>
          </cell>
          <cell r="N212">
            <v>39920</v>
          </cell>
          <cell r="O212">
            <v>3330</v>
          </cell>
        </row>
        <row r="213">
          <cell r="L213">
            <v>2525.3612903225808</v>
          </cell>
          <cell r="N213">
            <v>700010</v>
          </cell>
          <cell r="O213">
            <v>58350</v>
          </cell>
        </row>
      </sheetData>
      <sheetData sheetId="3" refreshError="1">
        <row r="10">
          <cell r="K10" t="str">
            <v>Insurance</v>
          </cell>
          <cell r="L10">
            <v>1600000</v>
          </cell>
        </row>
        <row r="11">
          <cell r="K11" t="str">
            <v>Cluster</v>
          </cell>
          <cell r="L11" t="str">
            <v>Turnover</v>
          </cell>
          <cell r="M11" t="str">
            <v>%</v>
          </cell>
          <cell r="N11" t="str">
            <v>Allocation FY</v>
          </cell>
          <cell r="O11" t="str">
            <v>Allocation Month</v>
          </cell>
        </row>
        <row r="12">
          <cell r="K12" t="str">
            <v>East</v>
          </cell>
          <cell r="L12">
            <v>915408.13225806446</v>
          </cell>
          <cell r="M12">
            <v>5.7143986076723507E-3</v>
          </cell>
          <cell r="N12">
            <v>9140</v>
          </cell>
          <cell r="O12">
            <v>760</v>
          </cell>
        </row>
        <row r="13">
          <cell r="K13" t="str">
            <v>Midlands</v>
          </cell>
          <cell r="L13">
            <v>6665167.4799999995</v>
          </cell>
          <cell r="M13">
            <v>4.160704108413768E-2</v>
          </cell>
          <cell r="N13">
            <v>66570</v>
          </cell>
          <cell r="O13">
            <v>5550</v>
          </cell>
        </row>
        <row r="14">
          <cell r="K14" t="str">
            <v>MPC</v>
          </cell>
          <cell r="L14">
            <v>25477635.169999994</v>
          </cell>
          <cell r="M14">
            <v>0.1590431172848579</v>
          </cell>
          <cell r="N14">
            <v>254470</v>
          </cell>
          <cell r="O14">
            <v>21210</v>
          </cell>
        </row>
        <row r="15">
          <cell r="K15" t="str">
            <v>North East</v>
          </cell>
          <cell r="L15">
            <v>26714849.360000003</v>
          </cell>
          <cell r="M15">
            <v>0.1667663773211096</v>
          </cell>
          <cell r="N15">
            <v>266830</v>
          </cell>
          <cell r="O15">
            <v>22240</v>
          </cell>
        </row>
        <row r="16">
          <cell r="K16" t="str">
            <v>Manchester Working</v>
          </cell>
          <cell r="L16">
            <v>42831369.779999986</v>
          </cell>
          <cell r="M16">
            <v>0.26737311064932945</v>
          </cell>
          <cell r="N16">
            <v>427800</v>
          </cell>
          <cell r="O16">
            <v>35650</v>
          </cell>
        </row>
        <row r="17">
          <cell r="K17" t="str">
            <v>Riverside</v>
          </cell>
          <cell r="L17">
            <v>4210123.3</v>
          </cell>
          <cell r="M17">
            <v>2.6281526103884983E-2</v>
          </cell>
          <cell r="N17">
            <v>42050</v>
          </cell>
          <cell r="O17">
            <v>3500</v>
          </cell>
        </row>
        <row r="18">
          <cell r="K18" t="str">
            <v>London</v>
          </cell>
          <cell r="L18">
            <v>47320472.869999997</v>
          </cell>
          <cell r="M18">
            <v>0.29539615692041282</v>
          </cell>
          <cell r="N18">
            <v>472630</v>
          </cell>
          <cell r="O18">
            <v>39390</v>
          </cell>
        </row>
        <row r="19">
          <cell r="K19" t="str">
            <v>Central</v>
          </cell>
          <cell r="L19">
            <v>0</v>
          </cell>
          <cell r="M19">
            <v>0</v>
          </cell>
          <cell r="N19">
            <v>0</v>
          </cell>
          <cell r="O19">
            <v>0</v>
          </cell>
        </row>
        <row r="20">
          <cell r="K20" t="str">
            <v>PFI</v>
          </cell>
          <cell r="L20">
            <v>6058232.2200000007</v>
          </cell>
          <cell r="M20">
            <v>3.7818272028595244E-2</v>
          </cell>
          <cell r="N20">
            <v>60510</v>
          </cell>
          <cell r="O20">
            <v>5040</v>
          </cell>
        </row>
        <row r="21">
          <cell r="L21">
            <v>160193258.31225803</v>
          </cell>
          <cell r="N21">
            <v>1600000</v>
          </cell>
          <cell r="O21">
            <v>133340</v>
          </cell>
        </row>
        <row r="26">
          <cell r="K26" t="str">
            <v>Audit</v>
          </cell>
          <cell r="L26">
            <v>145000</v>
          </cell>
        </row>
        <row r="27">
          <cell r="K27" t="str">
            <v>Cluster</v>
          </cell>
          <cell r="L27" t="str">
            <v>Turnover</v>
          </cell>
          <cell r="M27" t="str">
            <v>%</v>
          </cell>
          <cell r="N27" t="str">
            <v>Allocation FY</v>
          </cell>
          <cell r="O27" t="str">
            <v>Allocation Month</v>
          </cell>
        </row>
        <row r="28">
          <cell r="K28" t="str">
            <v>East</v>
          </cell>
          <cell r="L28">
            <v>915408.13225806446</v>
          </cell>
          <cell r="M28">
            <v>5.7143986076723507E-3</v>
          </cell>
          <cell r="N28">
            <v>830</v>
          </cell>
          <cell r="O28">
            <v>70</v>
          </cell>
        </row>
        <row r="29">
          <cell r="K29" t="str">
            <v>Midlands</v>
          </cell>
          <cell r="L29">
            <v>6665167.4799999995</v>
          </cell>
          <cell r="M29">
            <v>4.160704108413768E-2</v>
          </cell>
          <cell r="N29">
            <v>6030</v>
          </cell>
          <cell r="O29">
            <v>500</v>
          </cell>
        </row>
        <row r="30">
          <cell r="K30" t="str">
            <v>MPC</v>
          </cell>
          <cell r="L30">
            <v>25477635.169999994</v>
          </cell>
          <cell r="M30">
            <v>0.1590431172848579</v>
          </cell>
          <cell r="N30">
            <v>23060</v>
          </cell>
          <cell r="O30">
            <v>1920</v>
          </cell>
        </row>
        <row r="31">
          <cell r="K31" t="str">
            <v>North East</v>
          </cell>
          <cell r="L31">
            <v>26714849.360000003</v>
          </cell>
          <cell r="M31">
            <v>0.1667663773211096</v>
          </cell>
          <cell r="N31">
            <v>24180</v>
          </cell>
          <cell r="O31">
            <v>2020</v>
          </cell>
        </row>
        <row r="32">
          <cell r="K32" t="str">
            <v>Manchester Working</v>
          </cell>
          <cell r="L32">
            <v>42831369.779999986</v>
          </cell>
          <cell r="M32">
            <v>0.26737311064932945</v>
          </cell>
          <cell r="N32">
            <v>38770</v>
          </cell>
          <cell r="O32">
            <v>3230</v>
          </cell>
        </row>
        <row r="33">
          <cell r="K33" t="str">
            <v>Riverside</v>
          </cell>
          <cell r="L33">
            <v>4210123.3</v>
          </cell>
          <cell r="M33">
            <v>2.6281526103884983E-2</v>
          </cell>
          <cell r="N33">
            <v>3810</v>
          </cell>
          <cell r="O33">
            <v>320</v>
          </cell>
        </row>
        <row r="34">
          <cell r="K34" t="str">
            <v>London</v>
          </cell>
          <cell r="L34">
            <v>47320472.869999997</v>
          </cell>
          <cell r="M34">
            <v>0.29539615692041282</v>
          </cell>
          <cell r="N34">
            <v>42830</v>
          </cell>
          <cell r="O34">
            <v>3570</v>
          </cell>
        </row>
        <row r="35">
          <cell r="K35" t="str">
            <v>Central</v>
          </cell>
          <cell r="L35">
            <v>0</v>
          </cell>
          <cell r="M35">
            <v>0</v>
          </cell>
          <cell r="N35">
            <v>0</v>
          </cell>
          <cell r="O35">
            <v>0</v>
          </cell>
        </row>
        <row r="36">
          <cell r="K36" t="str">
            <v>PFI</v>
          </cell>
          <cell r="L36">
            <v>6058232.2200000007</v>
          </cell>
          <cell r="M36">
            <v>3.7818272028595244E-2</v>
          </cell>
          <cell r="N36">
            <v>5480</v>
          </cell>
          <cell r="O36">
            <v>460</v>
          </cell>
        </row>
        <row r="42">
          <cell r="K42" t="str">
            <v>AWG Management Fee</v>
          </cell>
          <cell r="L42">
            <v>0</v>
          </cell>
        </row>
        <row r="43">
          <cell r="K43" t="str">
            <v>Cluster</v>
          </cell>
          <cell r="L43" t="str">
            <v>Turnover</v>
          </cell>
          <cell r="M43" t="str">
            <v>%</v>
          </cell>
          <cell r="N43" t="str">
            <v>Allocation FY</v>
          </cell>
          <cell r="O43" t="str">
            <v>Allocation Month</v>
          </cell>
        </row>
        <row r="44">
          <cell r="K44" t="str">
            <v>East</v>
          </cell>
          <cell r="L44">
            <v>915408.13225806446</v>
          </cell>
          <cell r="M44">
            <v>5.7143986076723507E-3</v>
          </cell>
          <cell r="N44">
            <v>0</v>
          </cell>
          <cell r="O44">
            <v>0</v>
          </cell>
        </row>
        <row r="45">
          <cell r="K45" t="str">
            <v>Midlands</v>
          </cell>
          <cell r="L45">
            <v>6665167.4799999995</v>
          </cell>
          <cell r="M45">
            <v>4.160704108413768E-2</v>
          </cell>
          <cell r="N45">
            <v>0</v>
          </cell>
          <cell r="O45">
            <v>0</v>
          </cell>
        </row>
        <row r="46">
          <cell r="K46" t="str">
            <v>MPC</v>
          </cell>
          <cell r="L46">
            <v>25477635.169999994</v>
          </cell>
          <cell r="M46">
            <v>0.1590431172848579</v>
          </cell>
          <cell r="N46">
            <v>0</v>
          </cell>
          <cell r="O46">
            <v>0</v>
          </cell>
        </row>
        <row r="47">
          <cell r="K47" t="str">
            <v>North East</v>
          </cell>
          <cell r="L47">
            <v>26714849.360000003</v>
          </cell>
          <cell r="M47">
            <v>0.1667663773211096</v>
          </cell>
          <cell r="N47">
            <v>0</v>
          </cell>
          <cell r="O47">
            <v>0</v>
          </cell>
        </row>
        <row r="48">
          <cell r="K48" t="str">
            <v>Manchester Working</v>
          </cell>
          <cell r="L48">
            <v>42831369.779999986</v>
          </cell>
          <cell r="M48">
            <v>0.26737311064932945</v>
          </cell>
          <cell r="N48">
            <v>0</v>
          </cell>
          <cell r="O48">
            <v>0</v>
          </cell>
        </row>
        <row r="49">
          <cell r="K49" t="str">
            <v>Riverside</v>
          </cell>
          <cell r="L49">
            <v>4210123.3</v>
          </cell>
          <cell r="M49">
            <v>2.6281526103884983E-2</v>
          </cell>
          <cell r="N49">
            <v>0</v>
          </cell>
          <cell r="O49">
            <v>0</v>
          </cell>
        </row>
        <row r="50">
          <cell r="K50" t="str">
            <v>London</v>
          </cell>
          <cell r="L50">
            <v>47320472.869999997</v>
          </cell>
          <cell r="M50">
            <v>0.29539615692041282</v>
          </cell>
          <cell r="N50">
            <v>0</v>
          </cell>
          <cell r="O50">
            <v>0</v>
          </cell>
        </row>
        <row r="51">
          <cell r="K51" t="str">
            <v>Central</v>
          </cell>
          <cell r="L51">
            <v>0</v>
          </cell>
          <cell r="M51">
            <v>0</v>
          </cell>
          <cell r="N51">
            <v>0</v>
          </cell>
          <cell r="O51">
            <v>0</v>
          </cell>
        </row>
        <row r="52">
          <cell r="K52" t="str">
            <v>PFI</v>
          </cell>
          <cell r="L52">
            <v>6058232.2200000007</v>
          </cell>
          <cell r="M52">
            <v>3.7818272028595244E-2</v>
          </cell>
          <cell r="N52">
            <v>0</v>
          </cell>
          <cell r="O52">
            <v>0</v>
          </cell>
        </row>
        <row r="58">
          <cell r="K58" t="str">
            <v>Procurement</v>
          </cell>
          <cell r="L58">
            <v>338103.750528</v>
          </cell>
        </row>
        <row r="59">
          <cell r="K59" t="str">
            <v>Cluster</v>
          </cell>
          <cell r="L59" t="str">
            <v>Total Costs</v>
          </cell>
          <cell r="M59" t="str">
            <v>%</v>
          </cell>
          <cell r="N59" t="str">
            <v>Allocation FY</v>
          </cell>
          <cell r="O59" t="str">
            <v>Allocation Month</v>
          </cell>
        </row>
        <row r="60">
          <cell r="K60" t="str">
            <v>East</v>
          </cell>
          <cell r="L60">
            <v>-122851.03749336291</v>
          </cell>
          <cell r="M60">
            <v>6.3270902477001135E-3</v>
          </cell>
          <cell r="N60">
            <v>2140</v>
          </cell>
          <cell r="O60">
            <v>180</v>
          </cell>
        </row>
        <row r="61">
          <cell r="K61" t="str">
            <v>Midlands</v>
          </cell>
          <cell r="L61">
            <v>-620068.69999999995</v>
          </cell>
          <cell r="M61">
            <v>3.1934859523559511E-2</v>
          </cell>
          <cell r="N61">
            <v>10800</v>
          </cell>
          <cell r="O61">
            <v>900</v>
          </cell>
        </row>
        <row r="62">
          <cell r="K62" t="str">
            <v>MPC</v>
          </cell>
          <cell r="L62">
            <v>-3020498.1700000004</v>
          </cell>
          <cell r="M62">
            <v>0.15556209295860055</v>
          </cell>
          <cell r="N62">
            <v>52600</v>
          </cell>
          <cell r="O62">
            <v>4380</v>
          </cell>
        </row>
        <row r="63">
          <cell r="K63" t="str">
            <v>North East</v>
          </cell>
          <cell r="L63">
            <v>-2558478.7199999997</v>
          </cell>
          <cell r="M63">
            <v>0.13176710664030672</v>
          </cell>
          <cell r="N63">
            <v>44550</v>
          </cell>
          <cell r="O63">
            <v>3710</v>
          </cell>
        </row>
        <row r="64">
          <cell r="K64" t="str">
            <v>Manchester Working</v>
          </cell>
          <cell r="L64">
            <v>-4888571.7500000019</v>
          </cell>
          <cell r="M64">
            <v>0.2517718635162387</v>
          </cell>
          <cell r="N64">
            <v>85130</v>
          </cell>
          <cell r="O64">
            <v>7090</v>
          </cell>
        </row>
        <row r="65">
          <cell r="K65" t="str">
            <v>Riverside</v>
          </cell>
          <cell r="L65">
            <v>-526204.68999999994</v>
          </cell>
          <cell r="M65">
            <v>2.7100662968132693E-2</v>
          </cell>
          <cell r="N65">
            <v>9160</v>
          </cell>
          <cell r="O65">
            <v>760</v>
          </cell>
        </row>
        <row r="66">
          <cell r="K66" t="str">
            <v>London</v>
          </cell>
          <cell r="L66">
            <v>-6026901.9300000006</v>
          </cell>
          <cell r="M66">
            <v>0.31039829376457762</v>
          </cell>
          <cell r="N66">
            <v>104950</v>
          </cell>
          <cell r="O66">
            <v>8750</v>
          </cell>
        </row>
        <row r="67">
          <cell r="K67" t="str">
            <v>Central</v>
          </cell>
          <cell r="L67">
            <v>-980701.24999999988</v>
          </cell>
          <cell r="M67">
            <v>5.0508204418847812E-2</v>
          </cell>
          <cell r="N67">
            <v>17080</v>
          </cell>
          <cell r="O67">
            <v>1420</v>
          </cell>
        </row>
        <row r="68">
          <cell r="K68" t="str">
            <v>PFI</v>
          </cell>
          <cell r="L68">
            <v>-672395.9800000001</v>
          </cell>
          <cell r="M68">
            <v>3.4629825962036363E-2</v>
          </cell>
          <cell r="N68">
            <v>11710</v>
          </cell>
          <cell r="O68">
            <v>980</v>
          </cell>
        </row>
        <row r="69">
          <cell r="L69">
            <v>-19416672.227493364</v>
          </cell>
          <cell r="N69">
            <v>338120</v>
          </cell>
          <cell r="O69">
            <v>28170</v>
          </cell>
        </row>
        <row r="74">
          <cell r="K74" t="str">
            <v>AP - SSC</v>
          </cell>
          <cell r="L74">
            <v>640817</v>
          </cell>
        </row>
        <row r="75">
          <cell r="K75" t="str">
            <v>Cluster</v>
          </cell>
          <cell r="L75" t="str">
            <v>Invoices</v>
          </cell>
          <cell r="M75" t="str">
            <v>%</v>
          </cell>
          <cell r="N75" t="str">
            <v>Allocation FY</v>
          </cell>
          <cell r="O75" t="str">
            <v>Allocation Month</v>
          </cell>
        </row>
        <row r="76">
          <cell r="K76" t="str">
            <v>East</v>
          </cell>
          <cell r="L76">
            <v>2032.258064516129</v>
          </cell>
          <cell r="M76">
            <v>7.6041836528639474E-3</v>
          </cell>
          <cell r="N76">
            <v>4870</v>
          </cell>
          <cell r="O76">
            <v>410</v>
          </cell>
        </row>
        <row r="77">
          <cell r="K77" t="str">
            <v>Midlands</v>
          </cell>
          <cell r="L77">
            <v>20098</v>
          </cell>
          <cell r="M77">
            <v>7.520151388433409E-2</v>
          </cell>
          <cell r="N77">
            <v>48190</v>
          </cell>
          <cell r="O77">
            <v>4020</v>
          </cell>
        </row>
        <row r="78">
          <cell r="K78" t="str">
            <v>MPC</v>
          </cell>
          <cell r="L78">
            <v>42000</v>
          </cell>
          <cell r="M78">
            <v>0.15715312882585492</v>
          </cell>
          <cell r="N78">
            <v>100710</v>
          </cell>
          <cell r="O78">
            <v>8390</v>
          </cell>
        </row>
        <row r="79">
          <cell r="K79" t="str">
            <v>North East</v>
          </cell>
          <cell r="L79">
            <v>36000</v>
          </cell>
          <cell r="M79">
            <v>0.13470268185073278</v>
          </cell>
          <cell r="N79">
            <v>86320</v>
          </cell>
          <cell r="O79">
            <v>7190</v>
          </cell>
        </row>
        <row r="80">
          <cell r="K80" t="str">
            <v>Manchester Working</v>
          </cell>
          <cell r="L80">
            <v>23725</v>
          </cell>
          <cell r="M80">
            <v>8.877280908079542E-2</v>
          </cell>
          <cell r="N80">
            <v>56890</v>
          </cell>
          <cell r="O80">
            <v>4740</v>
          </cell>
        </row>
        <row r="81">
          <cell r="K81" t="str">
            <v>Riverside</v>
          </cell>
          <cell r="M81">
            <v>0</v>
          </cell>
          <cell r="N81">
            <v>0</v>
          </cell>
          <cell r="O81">
            <v>0</v>
          </cell>
        </row>
        <row r="82">
          <cell r="K82" t="str">
            <v>London</v>
          </cell>
          <cell r="L82">
            <v>135600</v>
          </cell>
          <cell r="M82">
            <v>0.50738010163776015</v>
          </cell>
          <cell r="N82">
            <v>325140</v>
          </cell>
          <cell r="O82">
            <v>27100</v>
          </cell>
        </row>
        <row r="83">
          <cell r="K83" t="str">
            <v>Central</v>
          </cell>
          <cell r="L83">
            <v>1200</v>
          </cell>
          <cell r="M83">
            <v>4.4900893950244256E-3</v>
          </cell>
          <cell r="N83">
            <v>2880</v>
          </cell>
          <cell r="O83">
            <v>240</v>
          </cell>
        </row>
        <row r="84">
          <cell r="K84" t="str">
            <v>PFI</v>
          </cell>
          <cell r="L84">
            <v>6600</v>
          </cell>
          <cell r="M84">
            <v>2.4695491672634341E-2</v>
          </cell>
          <cell r="N84">
            <v>15830</v>
          </cell>
          <cell r="O84">
            <v>1320</v>
          </cell>
        </row>
        <row r="85">
          <cell r="L85">
            <v>267255.25806451612</v>
          </cell>
          <cell r="N85">
            <v>640830</v>
          </cell>
          <cell r="O85">
            <v>53410</v>
          </cell>
        </row>
        <row r="90">
          <cell r="K90" t="str">
            <v>Legal</v>
          </cell>
          <cell r="L90">
            <v>0</v>
          </cell>
        </row>
        <row r="91">
          <cell r="K91" t="str">
            <v>Cluster</v>
          </cell>
          <cell r="L91" t="str">
            <v>Turnover</v>
          </cell>
          <cell r="M91" t="str">
            <v>%</v>
          </cell>
          <cell r="N91" t="str">
            <v>Allocation FY</v>
          </cell>
          <cell r="O91" t="str">
            <v>Allocation Month</v>
          </cell>
        </row>
        <row r="92">
          <cell r="K92" t="str">
            <v>East</v>
          </cell>
          <cell r="L92">
            <v>915408.13225806446</v>
          </cell>
          <cell r="M92">
            <v>5.7143986076723507E-3</v>
          </cell>
          <cell r="N92">
            <v>0</v>
          </cell>
          <cell r="O92">
            <v>0</v>
          </cell>
        </row>
        <row r="93">
          <cell r="K93" t="str">
            <v>Midlands</v>
          </cell>
          <cell r="L93">
            <v>6665167.4799999995</v>
          </cell>
          <cell r="M93">
            <v>4.160704108413768E-2</v>
          </cell>
          <cell r="N93">
            <v>0</v>
          </cell>
          <cell r="O93">
            <v>0</v>
          </cell>
        </row>
        <row r="94">
          <cell r="K94" t="str">
            <v>MPC</v>
          </cell>
          <cell r="L94">
            <v>25477635.169999994</v>
          </cell>
          <cell r="M94">
            <v>0.1590431172848579</v>
          </cell>
          <cell r="N94">
            <v>0</v>
          </cell>
          <cell r="O94">
            <v>0</v>
          </cell>
        </row>
        <row r="95">
          <cell r="K95" t="str">
            <v>North East</v>
          </cell>
          <cell r="L95">
            <v>26714849.360000003</v>
          </cell>
          <cell r="M95">
            <v>0.1667663773211096</v>
          </cell>
          <cell r="N95">
            <v>0</v>
          </cell>
          <cell r="O95">
            <v>0</v>
          </cell>
        </row>
        <row r="96">
          <cell r="K96" t="str">
            <v>Manchester Working</v>
          </cell>
          <cell r="L96">
            <v>42831369.779999986</v>
          </cell>
          <cell r="M96">
            <v>0.26737311064932945</v>
          </cell>
          <cell r="N96">
            <v>0</v>
          </cell>
          <cell r="O96">
            <v>0</v>
          </cell>
        </row>
        <row r="97">
          <cell r="K97" t="str">
            <v>Riverside</v>
          </cell>
          <cell r="L97">
            <v>4210123.3</v>
          </cell>
          <cell r="M97">
            <v>2.6281526103884983E-2</v>
          </cell>
          <cell r="N97">
            <v>0</v>
          </cell>
          <cell r="O97">
            <v>0</v>
          </cell>
        </row>
        <row r="98">
          <cell r="K98" t="str">
            <v>London</v>
          </cell>
          <cell r="L98">
            <v>47320472.869999997</v>
          </cell>
          <cell r="M98">
            <v>0.29539615692041282</v>
          </cell>
          <cell r="N98">
            <v>0</v>
          </cell>
          <cell r="O98">
            <v>0</v>
          </cell>
        </row>
        <row r="99">
          <cell r="K99" t="str">
            <v>Central</v>
          </cell>
          <cell r="L99">
            <v>0</v>
          </cell>
          <cell r="M99">
            <v>0</v>
          </cell>
          <cell r="N99">
            <v>0</v>
          </cell>
          <cell r="O99">
            <v>0</v>
          </cell>
        </row>
        <row r="100">
          <cell r="K100" t="str">
            <v>PFI</v>
          </cell>
          <cell r="L100">
            <v>6058232.2200000007</v>
          </cell>
          <cell r="M100">
            <v>3.7818272028595244E-2</v>
          </cell>
          <cell r="N100">
            <v>0</v>
          </cell>
          <cell r="O100">
            <v>0</v>
          </cell>
        </row>
        <row r="101">
          <cell r="L101">
            <v>160193258.31225803</v>
          </cell>
          <cell r="N101">
            <v>0</v>
          </cell>
          <cell r="O101">
            <v>0</v>
          </cell>
        </row>
        <row r="106">
          <cell r="K106" t="str">
            <v>Business Systems</v>
          </cell>
          <cell r="L106">
            <v>3011536</v>
          </cell>
        </row>
        <row r="107">
          <cell r="K107" t="str">
            <v>Cluster</v>
          </cell>
          <cell r="L107" t="str">
            <v>Users</v>
          </cell>
          <cell r="M107" t="str">
            <v>%</v>
          </cell>
          <cell r="N107" t="str">
            <v>Allocation FY</v>
          </cell>
          <cell r="O107" t="str">
            <v>Allocation Month</v>
          </cell>
        </row>
        <row r="108">
          <cell r="K108" t="str">
            <v>East</v>
          </cell>
          <cell r="L108">
            <v>6452.1966097459845</v>
          </cell>
          <cell r="M108">
            <v>2.42975198611599E-3</v>
          </cell>
          <cell r="N108">
            <v>7320</v>
          </cell>
          <cell r="O108">
            <v>610</v>
          </cell>
        </row>
        <row r="109">
          <cell r="K109" t="str">
            <v>Midlands</v>
          </cell>
          <cell r="L109">
            <v>145583.58378488402</v>
          </cell>
          <cell r="M109">
            <v>5.4823500156969275E-2</v>
          </cell>
          <cell r="N109">
            <v>165100</v>
          </cell>
          <cell r="O109">
            <v>13760</v>
          </cell>
        </row>
        <row r="110">
          <cell r="K110" t="str">
            <v>MPC</v>
          </cell>
          <cell r="L110">
            <v>411861.07936681411</v>
          </cell>
          <cell r="M110">
            <v>0.15509761033689104</v>
          </cell>
          <cell r="N110">
            <v>467080</v>
          </cell>
          <cell r="O110">
            <v>38920</v>
          </cell>
        </row>
        <row r="111">
          <cell r="K111" t="str">
            <v>North East</v>
          </cell>
          <cell r="L111">
            <v>325453.26937977632</v>
          </cell>
          <cell r="M111">
            <v>0.12255837437889011</v>
          </cell>
          <cell r="N111">
            <v>369090</v>
          </cell>
          <cell r="O111">
            <v>30760</v>
          </cell>
        </row>
        <row r="112">
          <cell r="K112" t="str">
            <v>Manchester Working</v>
          </cell>
          <cell r="L112">
            <v>467099.46805335366</v>
          </cell>
          <cell r="M112">
            <v>0.17589914394456738</v>
          </cell>
          <cell r="N112">
            <v>529730</v>
          </cell>
          <cell r="O112">
            <v>44140</v>
          </cell>
        </row>
        <row r="113">
          <cell r="K113" t="str">
            <v>Riverside</v>
          </cell>
          <cell r="L113">
            <v>76199.111210393065</v>
          </cell>
          <cell r="M113">
            <v>2.8694869825272529E-2</v>
          </cell>
          <cell r="N113">
            <v>86420</v>
          </cell>
          <cell r="O113">
            <v>7200</v>
          </cell>
        </row>
        <row r="114">
          <cell r="K114" t="str">
            <v>London</v>
          </cell>
          <cell r="L114">
            <v>923312.44629800657</v>
          </cell>
          <cell r="M114">
            <v>0.34769868091271877</v>
          </cell>
          <cell r="N114">
            <v>1047110</v>
          </cell>
          <cell r="O114">
            <v>87260</v>
          </cell>
        </row>
        <row r="115">
          <cell r="K115" t="str">
            <v>Central</v>
          </cell>
          <cell r="L115">
            <v>145973.79109160881</v>
          </cell>
          <cell r="M115">
            <v>5.4970443444016581E-2</v>
          </cell>
          <cell r="N115">
            <v>165550</v>
          </cell>
          <cell r="O115">
            <v>13800</v>
          </cell>
        </row>
        <row r="116">
          <cell r="K116" t="str">
            <v>PFI</v>
          </cell>
          <cell r="L116">
            <v>153561.02524069886</v>
          </cell>
          <cell r="M116">
            <v>5.7827625014558397E-2</v>
          </cell>
          <cell r="N116">
            <v>174150</v>
          </cell>
          <cell r="O116">
            <v>14510</v>
          </cell>
        </row>
        <row r="117">
          <cell r="L117">
            <v>2655495.9710352812</v>
          </cell>
          <cell r="N117">
            <v>3011550</v>
          </cell>
          <cell r="O117">
            <v>250960</v>
          </cell>
        </row>
        <row r="122">
          <cell r="K122" t="str">
            <v>Business Systems - HH</v>
          </cell>
          <cell r="L122">
            <v>0</v>
          </cell>
        </row>
        <row r="123">
          <cell r="K123" t="str">
            <v>Cluster</v>
          </cell>
          <cell r="L123" t="str">
            <v>Users</v>
          </cell>
          <cell r="M123" t="str">
            <v>%</v>
          </cell>
          <cell r="N123" t="str">
            <v>Allocation FY</v>
          </cell>
          <cell r="O123" t="str">
            <v>Allocation Month</v>
          </cell>
        </row>
        <row r="124">
          <cell r="K124" t="str">
            <v>East</v>
          </cell>
          <cell r="M124">
            <v>0</v>
          </cell>
          <cell r="N124">
            <v>0</v>
          </cell>
          <cell r="O124">
            <v>0</v>
          </cell>
        </row>
        <row r="125">
          <cell r="K125" t="str">
            <v>Midlands</v>
          </cell>
          <cell r="M125">
            <v>0</v>
          </cell>
          <cell r="N125">
            <v>0</v>
          </cell>
          <cell r="O125">
            <v>0</v>
          </cell>
        </row>
        <row r="126">
          <cell r="K126" t="str">
            <v>MPC</v>
          </cell>
          <cell r="M126">
            <v>0</v>
          </cell>
          <cell r="N126">
            <v>0</v>
          </cell>
          <cell r="O126">
            <v>0</v>
          </cell>
        </row>
        <row r="127">
          <cell r="K127" t="str">
            <v>North East</v>
          </cell>
          <cell r="M127">
            <v>0</v>
          </cell>
          <cell r="N127">
            <v>0</v>
          </cell>
          <cell r="O127">
            <v>0</v>
          </cell>
        </row>
        <row r="128">
          <cell r="K128" t="str">
            <v>Manchester Working</v>
          </cell>
          <cell r="M128">
            <v>0</v>
          </cell>
          <cell r="N128">
            <v>0</v>
          </cell>
          <cell r="O128">
            <v>0</v>
          </cell>
        </row>
        <row r="129">
          <cell r="K129" t="str">
            <v>Riverside</v>
          </cell>
          <cell r="M129">
            <v>0</v>
          </cell>
          <cell r="N129">
            <v>0</v>
          </cell>
          <cell r="O129">
            <v>0</v>
          </cell>
        </row>
        <row r="130">
          <cell r="K130" t="str">
            <v>London</v>
          </cell>
          <cell r="M130">
            <v>0</v>
          </cell>
          <cell r="N130">
            <v>0</v>
          </cell>
          <cell r="O130">
            <v>0</v>
          </cell>
        </row>
        <row r="131">
          <cell r="K131" t="str">
            <v>Central</v>
          </cell>
          <cell r="M131">
            <v>0</v>
          </cell>
          <cell r="N131">
            <v>46920</v>
          </cell>
          <cell r="O131">
            <v>3910</v>
          </cell>
        </row>
        <row r="132">
          <cell r="K132" t="str">
            <v>PFI</v>
          </cell>
          <cell r="L132">
            <v>1</v>
          </cell>
          <cell r="M132">
            <v>1</v>
          </cell>
          <cell r="N132">
            <v>-46920</v>
          </cell>
          <cell r="O132">
            <v>-3910</v>
          </cell>
        </row>
        <row r="138">
          <cell r="K138" t="str">
            <v>HR - SSC</v>
          </cell>
          <cell r="L138">
            <v>1059342</v>
          </cell>
        </row>
        <row r="139">
          <cell r="K139" t="str">
            <v>Cluster</v>
          </cell>
          <cell r="L139" t="str">
            <v>Head count</v>
          </cell>
          <cell r="M139" t="str">
            <v>%</v>
          </cell>
          <cell r="N139" t="str">
            <v>Allocation FY</v>
          </cell>
          <cell r="O139" t="str">
            <v>Allocation Month</v>
          </cell>
        </row>
        <row r="140">
          <cell r="K140" t="str">
            <v>East</v>
          </cell>
          <cell r="L140">
            <v>28.361290322580643</v>
          </cell>
          <cell r="M140">
            <v>1.1230587255480531E-2</v>
          </cell>
          <cell r="N140">
            <v>11900</v>
          </cell>
          <cell r="O140">
            <v>990</v>
          </cell>
        </row>
        <row r="141">
          <cell r="K141" t="str">
            <v>Midlands</v>
          </cell>
          <cell r="L141">
            <v>119</v>
          </cell>
          <cell r="M141">
            <v>4.7121970411132481E-2</v>
          </cell>
          <cell r="N141">
            <v>49920</v>
          </cell>
          <cell r="O141">
            <v>4160</v>
          </cell>
        </row>
        <row r="142">
          <cell r="K142" t="str">
            <v>MPC</v>
          </cell>
          <cell r="L142">
            <v>570</v>
          </cell>
          <cell r="M142">
            <v>0.22571027843987829</v>
          </cell>
          <cell r="N142">
            <v>239100</v>
          </cell>
          <cell r="O142">
            <v>19930</v>
          </cell>
        </row>
        <row r="143">
          <cell r="K143" t="str">
            <v>North East</v>
          </cell>
          <cell r="L143">
            <v>552</v>
          </cell>
          <cell r="M143">
            <v>0.21858258543651371</v>
          </cell>
          <cell r="N143">
            <v>231550</v>
          </cell>
          <cell r="O143">
            <v>19300</v>
          </cell>
        </row>
        <row r="144">
          <cell r="K144" t="str">
            <v>Manchester Working</v>
          </cell>
          <cell r="L144">
            <v>489</v>
          </cell>
          <cell r="M144">
            <v>0.19363565992473769</v>
          </cell>
          <cell r="N144">
            <v>205130</v>
          </cell>
          <cell r="O144">
            <v>17090</v>
          </cell>
        </row>
        <row r="145">
          <cell r="K145" t="str">
            <v>Riverside</v>
          </cell>
          <cell r="L145">
            <v>69</v>
          </cell>
          <cell r="M145">
            <v>2.7322823179564214E-2</v>
          </cell>
          <cell r="N145">
            <v>28940</v>
          </cell>
          <cell r="O145">
            <v>2410</v>
          </cell>
        </row>
        <row r="146">
          <cell r="K146" t="str">
            <v>London</v>
          </cell>
          <cell r="L146">
            <v>554</v>
          </cell>
          <cell r="M146">
            <v>0.21937455132577643</v>
          </cell>
          <cell r="N146">
            <v>232390</v>
          </cell>
          <cell r="O146">
            <v>19370</v>
          </cell>
        </row>
        <row r="147">
          <cell r="K147" t="str">
            <v>Central</v>
          </cell>
          <cell r="L147">
            <v>0</v>
          </cell>
          <cell r="M147">
            <v>0</v>
          </cell>
          <cell r="N147">
            <v>0</v>
          </cell>
          <cell r="O147">
            <v>0</v>
          </cell>
        </row>
        <row r="148">
          <cell r="K148" t="str">
            <v>PFI</v>
          </cell>
          <cell r="L148">
            <v>144</v>
          </cell>
          <cell r="M148">
            <v>5.7021544026916615E-2</v>
          </cell>
          <cell r="N148">
            <v>60410</v>
          </cell>
          <cell r="O148">
            <v>5030</v>
          </cell>
        </row>
        <row r="149">
          <cell r="L149">
            <v>2525.3612903225808</v>
          </cell>
          <cell r="N149">
            <v>1059340</v>
          </cell>
          <cell r="O149">
            <v>88280</v>
          </cell>
        </row>
        <row r="154">
          <cell r="K154" t="str">
            <v>Health and Safety</v>
          </cell>
          <cell r="L154">
            <v>1218611.877541678</v>
          </cell>
        </row>
        <row r="155">
          <cell r="K155" t="str">
            <v>Cluster</v>
          </cell>
          <cell r="L155" t="str">
            <v>Turnover</v>
          </cell>
          <cell r="M155" t="str">
            <v>%</v>
          </cell>
          <cell r="N155" t="str">
            <v>Allocation FY</v>
          </cell>
          <cell r="O155" t="str">
            <v>Allocation Month</v>
          </cell>
        </row>
        <row r="156">
          <cell r="K156" t="str">
            <v>East</v>
          </cell>
          <cell r="L156">
            <v>915408.13225806446</v>
          </cell>
          <cell r="M156">
            <v>5.7143986076723507E-3</v>
          </cell>
          <cell r="N156">
            <v>6960</v>
          </cell>
          <cell r="O156">
            <v>580</v>
          </cell>
        </row>
        <row r="157">
          <cell r="K157" t="str">
            <v>Midlands</v>
          </cell>
          <cell r="L157">
            <v>6665167.4799999995</v>
          </cell>
          <cell r="M157">
            <v>4.160704108413768E-2</v>
          </cell>
          <cell r="N157">
            <v>50700</v>
          </cell>
          <cell r="O157">
            <v>4230</v>
          </cell>
        </row>
        <row r="158">
          <cell r="K158" t="str">
            <v>MPC</v>
          </cell>
          <cell r="L158">
            <v>25477635.169999994</v>
          </cell>
          <cell r="M158">
            <v>0.1590431172848579</v>
          </cell>
          <cell r="N158">
            <v>193810</v>
          </cell>
          <cell r="O158">
            <v>16150</v>
          </cell>
        </row>
        <row r="159">
          <cell r="K159" t="str">
            <v>North East</v>
          </cell>
          <cell r="L159">
            <v>26714849.360000003</v>
          </cell>
          <cell r="M159">
            <v>0.1667663773211096</v>
          </cell>
          <cell r="N159">
            <v>203220</v>
          </cell>
          <cell r="O159">
            <v>16940</v>
          </cell>
        </row>
        <row r="160">
          <cell r="K160" t="str">
            <v>Manchester Working</v>
          </cell>
          <cell r="L160">
            <v>42831369.779999986</v>
          </cell>
          <cell r="M160">
            <v>0.26737311064932945</v>
          </cell>
          <cell r="N160">
            <v>325820</v>
          </cell>
          <cell r="O160">
            <v>27150</v>
          </cell>
        </row>
        <row r="161">
          <cell r="K161" t="str">
            <v>Riverside</v>
          </cell>
          <cell r="L161">
            <v>4210123.3</v>
          </cell>
          <cell r="M161">
            <v>2.6281526103884983E-2</v>
          </cell>
          <cell r="N161">
            <v>32030</v>
          </cell>
          <cell r="O161">
            <v>2670</v>
          </cell>
        </row>
        <row r="162">
          <cell r="K162" t="str">
            <v>London</v>
          </cell>
          <cell r="L162">
            <v>47320472.869999997</v>
          </cell>
          <cell r="M162">
            <v>0.29539615692041282</v>
          </cell>
          <cell r="N162">
            <v>359970</v>
          </cell>
          <cell r="O162">
            <v>30000</v>
          </cell>
        </row>
        <row r="163">
          <cell r="K163" t="str">
            <v>Central</v>
          </cell>
          <cell r="L163">
            <v>0</v>
          </cell>
          <cell r="M163">
            <v>0</v>
          </cell>
          <cell r="N163">
            <v>0</v>
          </cell>
          <cell r="O163">
            <v>0</v>
          </cell>
        </row>
        <row r="164">
          <cell r="K164" t="str">
            <v>PFI</v>
          </cell>
          <cell r="L164">
            <v>6058232.2200000007</v>
          </cell>
          <cell r="M164">
            <v>3.7818272028595244E-2</v>
          </cell>
          <cell r="N164">
            <v>46090</v>
          </cell>
          <cell r="O164">
            <v>3840</v>
          </cell>
        </row>
        <row r="165">
          <cell r="L165">
            <v>160193258.31225803</v>
          </cell>
          <cell r="N165">
            <v>1218600</v>
          </cell>
          <cell r="O165">
            <v>101560</v>
          </cell>
        </row>
        <row r="170">
          <cell r="K170" t="str">
            <v>Engagement</v>
          </cell>
          <cell r="L170">
            <v>100000</v>
          </cell>
        </row>
        <row r="171">
          <cell r="K171" t="str">
            <v>Cluster</v>
          </cell>
          <cell r="L171" t="str">
            <v>Turnover</v>
          </cell>
          <cell r="M171" t="str">
            <v>%</v>
          </cell>
          <cell r="N171" t="str">
            <v>Allocation FY</v>
          </cell>
          <cell r="O171" t="str">
            <v>Allocation Month</v>
          </cell>
        </row>
        <row r="172">
          <cell r="K172" t="str">
            <v>East</v>
          </cell>
          <cell r="L172">
            <v>915408.13225806446</v>
          </cell>
          <cell r="M172">
            <v>5.7143986076723507E-3</v>
          </cell>
          <cell r="N172">
            <v>570</v>
          </cell>
          <cell r="O172">
            <v>50</v>
          </cell>
        </row>
        <row r="173">
          <cell r="K173" t="str">
            <v>Midlands</v>
          </cell>
          <cell r="L173">
            <v>6665167.4799999995</v>
          </cell>
          <cell r="M173">
            <v>4.160704108413768E-2</v>
          </cell>
          <cell r="N173">
            <v>4160</v>
          </cell>
          <cell r="O173">
            <v>350</v>
          </cell>
        </row>
        <row r="174">
          <cell r="K174" t="str">
            <v>MPC</v>
          </cell>
          <cell r="L174">
            <v>25477635.169999994</v>
          </cell>
          <cell r="M174">
            <v>0.1590431172848579</v>
          </cell>
          <cell r="N174">
            <v>15900</v>
          </cell>
          <cell r="O174">
            <v>1330</v>
          </cell>
        </row>
        <row r="175">
          <cell r="K175" t="str">
            <v>North East</v>
          </cell>
          <cell r="L175">
            <v>26714849.360000003</v>
          </cell>
          <cell r="M175">
            <v>0.1667663773211096</v>
          </cell>
          <cell r="N175">
            <v>16680</v>
          </cell>
          <cell r="O175">
            <v>1390</v>
          </cell>
        </row>
        <row r="176">
          <cell r="K176" t="str">
            <v>Manchester Working</v>
          </cell>
          <cell r="L176">
            <v>42831369.779999986</v>
          </cell>
          <cell r="M176">
            <v>0.26737311064932945</v>
          </cell>
          <cell r="N176">
            <v>26740</v>
          </cell>
          <cell r="O176">
            <v>2230</v>
          </cell>
        </row>
        <row r="177">
          <cell r="K177" t="str">
            <v>Riverside</v>
          </cell>
          <cell r="L177">
            <v>4210123.3</v>
          </cell>
          <cell r="M177">
            <v>2.6281526103884983E-2</v>
          </cell>
          <cell r="N177">
            <v>2630</v>
          </cell>
          <cell r="O177">
            <v>220</v>
          </cell>
        </row>
        <row r="178">
          <cell r="K178" t="str">
            <v>London</v>
          </cell>
          <cell r="L178">
            <v>47320472.869999997</v>
          </cell>
          <cell r="M178">
            <v>0.29539615692041282</v>
          </cell>
          <cell r="N178">
            <v>29540</v>
          </cell>
          <cell r="O178">
            <v>2460</v>
          </cell>
        </row>
        <row r="179">
          <cell r="K179" t="str">
            <v>Central</v>
          </cell>
          <cell r="L179">
            <v>0</v>
          </cell>
          <cell r="M179">
            <v>0</v>
          </cell>
          <cell r="N179">
            <v>0</v>
          </cell>
          <cell r="O179">
            <v>0</v>
          </cell>
        </row>
        <row r="180">
          <cell r="K180" t="str">
            <v>PFI</v>
          </cell>
          <cell r="L180">
            <v>6058232.2200000007</v>
          </cell>
          <cell r="M180">
            <v>3.7818272028595244E-2</v>
          </cell>
          <cell r="N180">
            <v>3780</v>
          </cell>
          <cell r="O180">
            <v>320</v>
          </cell>
        </row>
        <row r="181">
          <cell r="L181">
            <v>160193258.31225803</v>
          </cell>
          <cell r="N181">
            <v>100000</v>
          </cell>
          <cell r="O181">
            <v>8350</v>
          </cell>
        </row>
        <row r="186">
          <cell r="K186" t="str">
            <v>Quality Assurance</v>
          </cell>
          <cell r="L186">
            <v>231331.89754214179</v>
          </cell>
        </row>
        <row r="187">
          <cell r="K187" t="str">
            <v>Cluster</v>
          </cell>
          <cell r="L187" t="str">
            <v>Turnover</v>
          </cell>
          <cell r="M187" t="str">
            <v>%</v>
          </cell>
          <cell r="N187" t="str">
            <v>Allocation FY</v>
          </cell>
          <cell r="O187" t="str">
            <v>Allocation Month</v>
          </cell>
        </row>
        <row r="188">
          <cell r="K188" t="str">
            <v>East</v>
          </cell>
          <cell r="L188">
            <v>915408.13225806446</v>
          </cell>
          <cell r="M188">
            <v>5.7143986076723507E-3</v>
          </cell>
          <cell r="N188">
            <v>1320</v>
          </cell>
          <cell r="O188">
            <v>110</v>
          </cell>
        </row>
        <row r="189">
          <cell r="K189" t="str">
            <v>Midlands</v>
          </cell>
          <cell r="L189">
            <v>6665167.4799999995</v>
          </cell>
          <cell r="M189">
            <v>4.160704108413768E-2</v>
          </cell>
          <cell r="N189">
            <v>9630</v>
          </cell>
          <cell r="O189">
            <v>800</v>
          </cell>
        </row>
        <row r="190">
          <cell r="K190" t="str">
            <v>MPC</v>
          </cell>
          <cell r="L190">
            <v>25477635.169999994</v>
          </cell>
          <cell r="M190">
            <v>0.1590431172848579</v>
          </cell>
          <cell r="N190">
            <v>36790</v>
          </cell>
          <cell r="O190">
            <v>3070</v>
          </cell>
        </row>
        <row r="191">
          <cell r="K191" t="str">
            <v>North East</v>
          </cell>
          <cell r="L191">
            <v>26714849.360000003</v>
          </cell>
          <cell r="M191">
            <v>0.1667663773211096</v>
          </cell>
          <cell r="N191">
            <v>38580</v>
          </cell>
          <cell r="O191">
            <v>3220</v>
          </cell>
        </row>
        <row r="192">
          <cell r="K192" t="str">
            <v>Manchester Working</v>
          </cell>
          <cell r="L192">
            <v>42831369.779999986</v>
          </cell>
          <cell r="M192">
            <v>0.26737311064932945</v>
          </cell>
          <cell r="N192">
            <v>61850</v>
          </cell>
          <cell r="O192">
            <v>5150</v>
          </cell>
        </row>
        <row r="193">
          <cell r="K193" t="str">
            <v>Riverside</v>
          </cell>
          <cell r="L193">
            <v>4210123.3</v>
          </cell>
          <cell r="M193">
            <v>2.6281526103884983E-2</v>
          </cell>
          <cell r="N193">
            <v>6080</v>
          </cell>
          <cell r="O193">
            <v>510</v>
          </cell>
        </row>
        <row r="194">
          <cell r="K194" t="str">
            <v>London</v>
          </cell>
          <cell r="L194">
            <v>47320472.869999997</v>
          </cell>
          <cell r="M194">
            <v>0.29539615692041282</v>
          </cell>
          <cell r="N194">
            <v>68330</v>
          </cell>
          <cell r="O194">
            <v>5690</v>
          </cell>
        </row>
        <row r="195">
          <cell r="K195" t="str">
            <v>Central</v>
          </cell>
          <cell r="L195">
            <v>0</v>
          </cell>
          <cell r="M195">
            <v>0</v>
          </cell>
          <cell r="N195">
            <v>0</v>
          </cell>
          <cell r="O195">
            <v>0</v>
          </cell>
        </row>
        <row r="196">
          <cell r="K196" t="str">
            <v>PFI</v>
          </cell>
          <cell r="L196">
            <v>6058232.2200000007</v>
          </cell>
          <cell r="M196">
            <v>3.7818272028595244E-2</v>
          </cell>
          <cell r="N196">
            <v>8750</v>
          </cell>
          <cell r="O196">
            <v>730</v>
          </cell>
        </row>
        <row r="197">
          <cell r="L197">
            <v>160193258.31225803</v>
          </cell>
          <cell r="N197">
            <v>231330</v>
          </cell>
          <cell r="O197">
            <v>19280</v>
          </cell>
        </row>
        <row r="202">
          <cell r="K202" t="str">
            <v>Training</v>
          </cell>
          <cell r="L202">
            <v>700004</v>
          </cell>
        </row>
        <row r="203">
          <cell r="K203" t="str">
            <v>Cluster</v>
          </cell>
          <cell r="L203" t="str">
            <v>Head count</v>
          </cell>
          <cell r="M203" t="str">
            <v>%</v>
          </cell>
          <cell r="N203" t="str">
            <v>Allocation FY</v>
          </cell>
          <cell r="O203" t="str">
            <v>Allocation Month</v>
          </cell>
        </row>
        <row r="204">
          <cell r="K204" t="str">
            <v>East</v>
          </cell>
          <cell r="L204">
            <v>28.361290322580643</v>
          </cell>
          <cell r="M204">
            <v>1.1230587255480531E-2</v>
          </cell>
          <cell r="N204">
            <v>7860</v>
          </cell>
          <cell r="O204">
            <v>660</v>
          </cell>
        </row>
        <row r="205">
          <cell r="K205" t="str">
            <v>Midlands</v>
          </cell>
          <cell r="L205">
            <v>119</v>
          </cell>
          <cell r="M205">
            <v>4.7121970411132481E-2</v>
          </cell>
          <cell r="N205">
            <v>32990</v>
          </cell>
          <cell r="O205">
            <v>2750</v>
          </cell>
        </row>
        <row r="206">
          <cell r="K206" t="str">
            <v>MPC</v>
          </cell>
          <cell r="L206">
            <v>570</v>
          </cell>
          <cell r="M206">
            <v>0.22571027843987829</v>
          </cell>
          <cell r="N206">
            <v>158000</v>
          </cell>
          <cell r="O206">
            <v>13170</v>
          </cell>
        </row>
        <row r="207">
          <cell r="K207" t="str">
            <v>North East</v>
          </cell>
          <cell r="L207">
            <v>552</v>
          </cell>
          <cell r="M207">
            <v>0.21858258543651371</v>
          </cell>
          <cell r="N207">
            <v>153010</v>
          </cell>
          <cell r="O207">
            <v>12750</v>
          </cell>
        </row>
        <row r="208">
          <cell r="K208" t="str">
            <v>Manchester Working</v>
          </cell>
          <cell r="L208">
            <v>489</v>
          </cell>
          <cell r="M208">
            <v>0.19363565992473769</v>
          </cell>
          <cell r="N208">
            <v>135550</v>
          </cell>
          <cell r="O208">
            <v>11300</v>
          </cell>
        </row>
        <row r="209">
          <cell r="K209" t="str">
            <v>Riverside</v>
          </cell>
          <cell r="L209">
            <v>69</v>
          </cell>
          <cell r="M209">
            <v>2.7322823179564214E-2</v>
          </cell>
          <cell r="N209">
            <v>19130</v>
          </cell>
          <cell r="O209">
            <v>1590</v>
          </cell>
        </row>
        <row r="210">
          <cell r="K210" t="str">
            <v>London</v>
          </cell>
          <cell r="L210">
            <v>554</v>
          </cell>
          <cell r="M210">
            <v>0.21937455132577643</v>
          </cell>
          <cell r="N210">
            <v>153560</v>
          </cell>
          <cell r="O210">
            <v>12800</v>
          </cell>
        </row>
        <row r="211">
          <cell r="K211" t="str">
            <v>Central</v>
          </cell>
          <cell r="L211">
            <v>0</v>
          </cell>
          <cell r="M211">
            <v>0</v>
          </cell>
          <cell r="N211">
            <v>0</v>
          </cell>
          <cell r="O211">
            <v>0</v>
          </cell>
        </row>
        <row r="212">
          <cell r="K212" t="str">
            <v>PFI</v>
          </cell>
          <cell r="L212">
            <v>144</v>
          </cell>
          <cell r="M212">
            <v>5.7021544026916615E-2</v>
          </cell>
          <cell r="N212">
            <v>39920</v>
          </cell>
          <cell r="O212">
            <v>3330</v>
          </cell>
        </row>
        <row r="213">
          <cell r="L213">
            <v>2525.3612903225808</v>
          </cell>
          <cell r="N213">
            <v>700020</v>
          </cell>
          <cell r="O213">
            <v>58350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row r="10">
          <cell r="A10" t="str">
            <v>East</v>
          </cell>
          <cell r="B10">
            <v>20269751.5</v>
          </cell>
          <cell r="C10">
            <v>628</v>
          </cell>
          <cell r="D10">
            <v>0</v>
          </cell>
          <cell r="E10">
            <v>519</v>
          </cell>
          <cell r="F10">
            <v>90</v>
          </cell>
          <cell r="G10">
            <v>1</v>
          </cell>
          <cell r="H10">
            <v>0</v>
          </cell>
          <cell r="I10">
            <v>18</v>
          </cell>
          <cell r="J10">
            <v>-2720272.9730673218</v>
          </cell>
          <cell r="K10">
            <v>-219667.44301629276</v>
          </cell>
          <cell r="L10">
            <v>0</v>
          </cell>
          <cell r="M10">
            <v>-176560.82141454256</v>
          </cell>
          <cell r="N10">
            <v>-2324044.7086364864</v>
          </cell>
        </row>
        <row r="11">
          <cell r="A11" t="str">
            <v>Midlands</v>
          </cell>
          <cell r="B11">
            <v>6665167.4799999995</v>
          </cell>
          <cell r="C11">
            <v>119</v>
          </cell>
          <cell r="D11">
            <v>10</v>
          </cell>
          <cell r="E11">
            <v>71</v>
          </cell>
          <cell r="F11">
            <v>21</v>
          </cell>
          <cell r="G11">
            <v>8</v>
          </cell>
          <cell r="H11">
            <v>0</v>
          </cell>
          <cell r="I11">
            <v>9</v>
          </cell>
          <cell r="J11">
            <v>-620068.69999999995</v>
          </cell>
          <cell r="K11">
            <v>-70700.850000000006</v>
          </cell>
          <cell r="L11">
            <v>0</v>
          </cell>
          <cell r="M11">
            <v>-111961.45999999999</v>
          </cell>
          <cell r="N11">
            <v>-437406.38999999996</v>
          </cell>
        </row>
        <row r="12">
          <cell r="A12" t="str">
            <v>MPC</v>
          </cell>
          <cell r="B12">
            <v>25477635.169999994</v>
          </cell>
          <cell r="C12">
            <v>570</v>
          </cell>
          <cell r="D12">
            <v>53</v>
          </cell>
          <cell r="E12">
            <v>400</v>
          </cell>
          <cell r="F12">
            <v>113</v>
          </cell>
          <cell r="G12">
            <v>0</v>
          </cell>
          <cell r="H12">
            <v>4</v>
          </cell>
          <cell r="I12">
            <v>0</v>
          </cell>
          <cell r="J12">
            <v>-3020498.1700000004</v>
          </cell>
          <cell r="K12">
            <v>-458535.09</v>
          </cell>
          <cell r="L12">
            <v>0</v>
          </cell>
          <cell r="M12">
            <v>-74253.37</v>
          </cell>
          <cell r="N12">
            <v>-2487709.7100000004</v>
          </cell>
        </row>
        <row r="13">
          <cell r="A13" t="str">
            <v>North East</v>
          </cell>
          <cell r="B13">
            <v>26714849.360000003</v>
          </cell>
          <cell r="C13">
            <v>552</v>
          </cell>
          <cell r="D13">
            <v>42</v>
          </cell>
          <cell r="E13">
            <v>408</v>
          </cell>
          <cell r="F13">
            <v>56</v>
          </cell>
          <cell r="G13">
            <v>30</v>
          </cell>
          <cell r="H13">
            <v>1</v>
          </cell>
          <cell r="I13">
            <v>15</v>
          </cell>
          <cell r="J13">
            <v>-2558478.7199999997</v>
          </cell>
          <cell r="K13">
            <v>-212797.02000000002</v>
          </cell>
          <cell r="L13">
            <v>0</v>
          </cell>
          <cell r="M13">
            <v>-177106.94</v>
          </cell>
          <cell r="N13">
            <v>-2168574.7599999998</v>
          </cell>
        </row>
        <row r="14">
          <cell r="A14" t="str">
            <v>Manchester Working</v>
          </cell>
          <cell r="B14">
            <v>42831369.779999986</v>
          </cell>
          <cell r="C14">
            <v>489</v>
          </cell>
          <cell r="D14">
            <v>0</v>
          </cell>
          <cell r="E14">
            <v>357</v>
          </cell>
          <cell r="F14">
            <v>35</v>
          </cell>
          <cell r="G14">
            <v>97</v>
          </cell>
          <cell r="H14">
            <v>0</v>
          </cell>
          <cell r="I14">
            <v>0</v>
          </cell>
          <cell r="J14">
            <v>-4888571.7500000019</v>
          </cell>
          <cell r="K14">
            <v>-264066.37</v>
          </cell>
          <cell r="L14">
            <v>0</v>
          </cell>
          <cell r="M14">
            <v>-69841.699999999968</v>
          </cell>
          <cell r="N14">
            <v>-4554663.6800000016</v>
          </cell>
        </row>
        <row r="15">
          <cell r="A15" t="str">
            <v>Riverside</v>
          </cell>
          <cell r="B15">
            <v>4210123.3</v>
          </cell>
          <cell r="C15">
            <v>69</v>
          </cell>
          <cell r="D15">
            <v>0</v>
          </cell>
          <cell r="E15">
            <v>52</v>
          </cell>
          <cell r="F15">
            <v>12</v>
          </cell>
          <cell r="G15">
            <v>5</v>
          </cell>
          <cell r="H15">
            <v>0</v>
          </cell>
          <cell r="I15">
            <v>0</v>
          </cell>
          <cell r="J15">
            <v>-526204.68999999994</v>
          </cell>
          <cell r="K15">
            <v>-26756.29</v>
          </cell>
          <cell r="L15">
            <v>0</v>
          </cell>
          <cell r="M15">
            <v>-35704.81</v>
          </cell>
          <cell r="N15">
            <v>-463743.58999999997</v>
          </cell>
        </row>
        <row r="16">
          <cell r="A16" t="str">
            <v>London</v>
          </cell>
          <cell r="B16">
            <v>47320472.869999997</v>
          </cell>
          <cell r="C16">
            <v>554</v>
          </cell>
          <cell r="D16">
            <v>24</v>
          </cell>
          <cell r="E16">
            <v>220</v>
          </cell>
          <cell r="F16">
            <v>163</v>
          </cell>
          <cell r="G16">
            <v>53</v>
          </cell>
          <cell r="H16">
            <v>3</v>
          </cell>
          <cell r="I16">
            <v>91</v>
          </cell>
          <cell r="J16">
            <v>-6026901.9300000006</v>
          </cell>
          <cell r="K16">
            <v>-181232.01</v>
          </cell>
          <cell r="L16">
            <v>0</v>
          </cell>
          <cell r="M16">
            <v>-962634.74000000011</v>
          </cell>
          <cell r="N16">
            <v>-4883035.1800000006</v>
          </cell>
        </row>
        <row r="17">
          <cell r="A17" t="str">
            <v>Central</v>
          </cell>
          <cell r="B17">
            <v>0</v>
          </cell>
          <cell r="C17">
            <v>76</v>
          </cell>
          <cell r="D17">
            <v>71</v>
          </cell>
          <cell r="E17">
            <v>0</v>
          </cell>
          <cell r="F17">
            <v>0</v>
          </cell>
          <cell r="G17">
            <v>0</v>
          </cell>
          <cell r="H17">
            <v>5</v>
          </cell>
          <cell r="I17">
            <v>0</v>
          </cell>
          <cell r="J17">
            <v>-980701.24999999988</v>
          </cell>
          <cell r="K17">
            <v>-980701.24999999988</v>
          </cell>
          <cell r="L17">
            <v>0</v>
          </cell>
          <cell r="M17">
            <v>0</v>
          </cell>
          <cell r="N17">
            <v>0</v>
          </cell>
        </row>
        <row r="18">
          <cell r="A18" t="str">
            <v>PFI</v>
          </cell>
          <cell r="B18">
            <v>6058232.2200000007</v>
          </cell>
          <cell r="C18">
            <v>144</v>
          </cell>
          <cell r="D18">
            <v>3</v>
          </cell>
          <cell r="E18">
            <v>115</v>
          </cell>
          <cell r="F18">
            <v>25</v>
          </cell>
          <cell r="G18">
            <v>0</v>
          </cell>
          <cell r="H18">
            <v>1</v>
          </cell>
          <cell r="I18">
            <v>0</v>
          </cell>
          <cell r="J18">
            <v>-672395.9800000001</v>
          </cell>
          <cell r="K18">
            <v>-29571.710000000003</v>
          </cell>
          <cell r="L18">
            <v>0</v>
          </cell>
          <cell r="M18">
            <v>-112558.96</v>
          </cell>
          <cell r="N18">
            <v>-530265.31000000006</v>
          </cell>
        </row>
      </sheetData>
      <sheetData sheetId="22"/>
      <sheetData sheetId="2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EP results"/>
      <sheetName val="CE2"/>
      <sheetName val="CE1"/>
      <sheetName val="P&amp;L Data"/>
      <sheetName val="BS data"/>
      <sheetName val="CF data"/>
      <sheetName val="KPI Data"/>
      <sheetName val="GBR PAGE"/>
      <sheetName val="Euro Page"/>
    </sheetNames>
    <sheetDataSet>
      <sheetData sheetId="0" refreshError="1"/>
      <sheetData sheetId="1" refreshError="1"/>
      <sheetData sheetId="2" refreshError="1"/>
      <sheetData sheetId="3" refreshError="1"/>
      <sheetData sheetId="4" refreshError="1"/>
      <sheetData sheetId="5" refreshError="1">
        <row r="4">
          <cell r="E4" t="str">
            <v>Jan</v>
          </cell>
          <cell r="F4" t="str">
            <v>Feb</v>
          </cell>
          <cell r="G4" t="str">
            <v>Mar</v>
          </cell>
          <cell r="H4" t="str">
            <v>Apr</v>
          </cell>
          <cell r="I4" t="str">
            <v>May</v>
          </cell>
          <cell r="J4" t="str">
            <v>Jun</v>
          </cell>
          <cell r="K4" t="str">
            <v>Jul</v>
          </cell>
          <cell r="L4" t="str">
            <v>Aug</v>
          </cell>
          <cell r="M4" t="str">
            <v>Sep</v>
          </cell>
          <cell r="N4" t="str">
            <v>Oct</v>
          </cell>
          <cell r="O4" t="str">
            <v>Nov</v>
          </cell>
          <cell r="P4" t="str">
            <v>Dec</v>
          </cell>
        </row>
        <row r="7">
          <cell r="B7" t="str">
            <v>Revenue</v>
          </cell>
          <cell r="E7">
            <v>93359623</v>
          </cell>
          <cell r="F7">
            <v>85149851</v>
          </cell>
          <cell r="G7">
            <v>78037516</v>
          </cell>
          <cell r="H7">
            <v>75057704</v>
          </cell>
          <cell r="I7">
            <v>43499000</v>
          </cell>
          <cell r="J7">
            <v>22642000</v>
          </cell>
          <cell r="K7">
            <v>62703306</v>
          </cell>
          <cell r="L7">
            <v>58638551</v>
          </cell>
          <cell r="M7">
            <v>55319157</v>
          </cell>
          <cell r="N7">
            <v>74848351</v>
          </cell>
          <cell r="O7">
            <v>78007466</v>
          </cell>
          <cell r="P7">
            <v>77981308</v>
          </cell>
        </row>
        <row r="8">
          <cell r="B8" t="str">
            <v>Revenue YTD</v>
          </cell>
          <cell r="E8">
            <v>93359623</v>
          </cell>
          <cell r="F8">
            <v>178509474</v>
          </cell>
          <cell r="G8">
            <v>256546990</v>
          </cell>
          <cell r="H8">
            <v>331604694</v>
          </cell>
          <cell r="I8">
            <v>375103694</v>
          </cell>
          <cell r="J8">
            <v>397745694</v>
          </cell>
          <cell r="K8">
            <v>460449000</v>
          </cell>
          <cell r="L8">
            <v>519087551</v>
          </cell>
          <cell r="M8">
            <v>574406708</v>
          </cell>
          <cell r="N8">
            <v>649255059</v>
          </cell>
          <cell r="O8">
            <v>727262525</v>
          </cell>
          <cell r="P8">
            <v>805243833</v>
          </cell>
        </row>
        <row r="9">
          <cell r="B9" t="str">
            <v>Gross Margin</v>
          </cell>
          <cell r="E9">
            <v>6634382</v>
          </cell>
          <cell r="F9">
            <v>5891382</v>
          </cell>
          <cell r="G9">
            <v>7075236</v>
          </cell>
          <cell r="H9">
            <v>6691694</v>
          </cell>
          <cell r="I9">
            <v>6646000</v>
          </cell>
          <cell r="J9">
            <v>6350000</v>
          </cell>
          <cell r="K9">
            <v>9874306</v>
          </cell>
          <cell r="L9">
            <v>9446891</v>
          </cell>
          <cell r="M9">
            <v>6902769</v>
          </cell>
          <cell r="N9">
            <v>10629958</v>
          </cell>
          <cell r="O9">
            <v>4703022</v>
          </cell>
          <cell r="P9">
            <v>2112348</v>
          </cell>
        </row>
        <row r="10">
          <cell r="B10" t="str">
            <v>GM YTD</v>
          </cell>
          <cell r="E10">
            <v>6634382</v>
          </cell>
          <cell r="F10">
            <v>12525764</v>
          </cell>
          <cell r="G10">
            <v>19601000</v>
          </cell>
          <cell r="H10">
            <v>26292694</v>
          </cell>
          <cell r="I10">
            <v>32938694</v>
          </cell>
          <cell r="J10">
            <v>39288694</v>
          </cell>
          <cell r="K10">
            <v>49163000</v>
          </cell>
          <cell r="L10">
            <v>58609891</v>
          </cell>
          <cell r="M10">
            <v>65512660</v>
          </cell>
          <cell r="N10">
            <v>76142618</v>
          </cell>
          <cell r="O10">
            <v>80845640</v>
          </cell>
          <cell r="P10">
            <v>82957988</v>
          </cell>
        </row>
        <row r="11">
          <cell r="B11" t="str">
            <v>OPEX (+ve !)</v>
          </cell>
          <cell r="E11">
            <v>4055700</v>
          </cell>
          <cell r="F11">
            <v>4712721</v>
          </cell>
          <cell r="G11">
            <v>5095570</v>
          </cell>
          <cell r="H11">
            <v>4938659</v>
          </cell>
          <cell r="I11">
            <v>5003000</v>
          </cell>
          <cell r="J11">
            <v>5180000</v>
          </cell>
          <cell r="K11">
            <v>4966350</v>
          </cell>
          <cell r="L11">
            <v>5830320</v>
          </cell>
          <cell r="M11">
            <v>5479182</v>
          </cell>
          <cell r="N11">
            <v>5580753</v>
          </cell>
          <cell r="O11">
            <v>5558539</v>
          </cell>
          <cell r="P11">
            <v>4183492</v>
          </cell>
        </row>
        <row r="12">
          <cell r="B12" t="str">
            <v>Opex YTD</v>
          </cell>
          <cell r="E12">
            <v>4055700</v>
          </cell>
          <cell r="F12">
            <v>8768421</v>
          </cell>
          <cell r="G12">
            <v>13863991</v>
          </cell>
          <cell r="H12">
            <v>18802650</v>
          </cell>
          <cell r="I12">
            <v>23805650</v>
          </cell>
          <cell r="J12">
            <v>28985650</v>
          </cell>
          <cell r="K12">
            <v>33952000</v>
          </cell>
          <cell r="L12">
            <v>39782320</v>
          </cell>
          <cell r="M12">
            <v>45261502</v>
          </cell>
          <cell r="N12">
            <v>50842255</v>
          </cell>
          <cell r="O12">
            <v>56400794</v>
          </cell>
          <cell r="P12">
            <v>60584286</v>
          </cell>
        </row>
        <row r="13">
          <cell r="B13" t="str">
            <v>Depreciation (+ve !)</v>
          </cell>
          <cell r="E13">
            <v>230443</v>
          </cell>
          <cell r="F13">
            <v>235796</v>
          </cell>
          <cell r="G13">
            <v>241762</v>
          </cell>
          <cell r="H13">
            <v>249524</v>
          </cell>
          <cell r="I13">
            <v>258000</v>
          </cell>
          <cell r="J13">
            <v>263000</v>
          </cell>
          <cell r="K13">
            <v>265475</v>
          </cell>
          <cell r="L13">
            <v>275018</v>
          </cell>
          <cell r="M13">
            <v>278166</v>
          </cell>
          <cell r="N13">
            <v>288281</v>
          </cell>
          <cell r="O13">
            <v>299057</v>
          </cell>
          <cell r="P13">
            <v>343580</v>
          </cell>
        </row>
        <row r="14">
          <cell r="B14" t="str">
            <v>Depn YTD</v>
          </cell>
          <cell r="E14">
            <v>230443</v>
          </cell>
          <cell r="F14">
            <v>466239</v>
          </cell>
          <cell r="G14">
            <v>708001</v>
          </cell>
          <cell r="H14">
            <v>957525</v>
          </cell>
          <cell r="I14">
            <v>1215525</v>
          </cell>
          <cell r="J14">
            <v>1478525</v>
          </cell>
          <cell r="K14">
            <v>1744000</v>
          </cell>
          <cell r="L14">
            <v>2019018</v>
          </cell>
          <cell r="M14">
            <v>2297184</v>
          </cell>
          <cell r="N14">
            <v>2585465</v>
          </cell>
          <cell r="O14">
            <v>2884522</v>
          </cell>
          <cell r="P14">
            <v>3228102</v>
          </cell>
        </row>
        <row r="15">
          <cell r="B15" t="str">
            <v>Net Operating Profit</v>
          </cell>
          <cell r="E15">
            <v>2348239</v>
          </cell>
          <cell r="F15">
            <v>942865</v>
          </cell>
          <cell r="G15">
            <v>1737904</v>
          </cell>
          <cell r="H15">
            <v>1503511</v>
          </cell>
          <cell r="I15">
            <v>1385000</v>
          </cell>
          <cell r="J15">
            <v>907000</v>
          </cell>
          <cell r="K15">
            <v>4642481</v>
          </cell>
          <cell r="L15">
            <v>3341553</v>
          </cell>
          <cell r="M15">
            <v>1145421</v>
          </cell>
          <cell r="N15">
            <v>4760924</v>
          </cell>
          <cell r="O15">
            <v>-1154574</v>
          </cell>
          <cell r="P15">
            <v>-2414724</v>
          </cell>
        </row>
        <row r="16">
          <cell r="B16" t="str">
            <v>Op Profit YTD</v>
          </cell>
          <cell r="E16">
            <v>2348239</v>
          </cell>
          <cell r="F16">
            <v>3291104</v>
          </cell>
          <cell r="G16">
            <v>5029008</v>
          </cell>
          <cell r="H16">
            <v>6532519</v>
          </cell>
          <cell r="I16">
            <v>7917519</v>
          </cell>
          <cell r="J16">
            <v>8824519</v>
          </cell>
          <cell r="K16">
            <v>13467000</v>
          </cell>
          <cell r="L16">
            <v>16808553</v>
          </cell>
          <cell r="M16">
            <v>17953974</v>
          </cell>
          <cell r="N16">
            <v>22714898</v>
          </cell>
          <cell r="O16">
            <v>21560324</v>
          </cell>
          <cell r="P16">
            <v>19145600</v>
          </cell>
        </row>
        <row r="17">
          <cell r="B17" t="str">
            <v>DEBTORS AT M/END</v>
          </cell>
          <cell r="E17">
            <v>182002533.09</v>
          </cell>
          <cell r="F17">
            <v>208670833.84999999</v>
          </cell>
          <cell r="G17">
            <v>232171710.21000001</v>
          </cell>
          <cell r="H17">
            <v>229414933.47999999</v>
          </cell>
          <cell r="I17">
            <v>198575711.71000004</v>
          </cell>
          <cell r="J17">
            <v>158157104.39999995</v>
          </cell>
          <cell r="K17">
            <v>145174000</v>
          </cell>
          <cell r="L17">
            <v>133652980</v>
          </cell>
          <cell r="M17">
            <v>119853891</v>
          </cell>
          <cell r="N17">
            <v>132583789</v>
          </cell>
          <cell r="O17">
            <v>143743728</v>
          </cell>
          <cell r="P17">
            <v>138148401</v>
          </cell>
        </row>
        <row r="19">
          <cell r="B19" t="str">
            <v>Revenue</v>
          </cell>
          <cell r="E19">
            <v>64732825.55486989</v>
          </cell>
          <cell r="F19">
            <v>57565577.549723499</v>
          </cell>
          <cell r="G19">
            <v>52218916.911464572</v>
          </cell>
          <cell r="H19">
            <v>50374974.160726987</v>
          </cell>
          <cell r="I19">
            <v>29136468.980669018</v>
          </cell>
          <cell r="J19">
            <v>15135405.618339378</v>
          </cell>
          <cell r="K19">
            <v>41791616.790413097</v>
          </cell>
          <cell r="L19">
            <v>39220487.592803158</v>
          </cell>
          <cell r="M19">
            <v>37672314.648978844</v>
          </cell>
          <cell r="N19">
            <v>51671580.349869527</v>
          </cell>
          <cell r="O19">
            <v>54199704.014563039</v>
          </cell>
          <cell r="P19">
            <v>54688417.302513465</v>
          </cell>
        </row>
        <row r="20">
          <cell r="B20" t="str">
            <v>Revenue YTD</v>
          </cell>
          <cell r="E20">
            <v>64732825.55486989</v>
          </cell>
          <cell r="F20">
            <v>122298403.1045934</v>
          </cell>
          <cell r="G20">
            <v>174517320.01605797</v>
          </cell>
          <cell r="H20">
            <v>224892294.17678496</v>
          </cell>
          <cell r="I20">
            <v>254028763.15745398</v>
          </cell>
          <cell r="J20">
            <v>269164168.77579337</v>
          </cell>
          <cell r="K20">
            <v>310955785.56620646</v>
          </cell>
          <cell r="L20">
            <v>350176273.15900964</v>
          </cell>
          <cell r="M20">
            <v>387848587.80798846</v>
          </cell>
          <cell r="N20">
            <v>439520168.15785801</v>
          </cell>
          <cell r="O20">
            <v>493719872.17242104</v>
          </cell>
          <cell r="P20">
            <v>548408289.47493446</v>
          </cell>
        </row>
        <row r="21">
          <cell r="B21" t="str">
            <v>Gross Margin</v>
          </cell>
          <cell r="E21">
            <v>4600085.9779646797</v>
          </cell>
          <cell r="F21">
            <v>3982870.2389161563</v>
          </cell>
          <cell r="G21">
            <v>4734404.4217527751</v>
          </cell>
          <cell r="H21">
            <v>4491130.0822829837</v>
          </cell>
          <cell r="I21">
            <v>4451618.9532064255</v>
          </cell>
          <cell r="J21">
            <v>4244758.6642723726</v>
          </cell>
          <cell r="K21">
            <v>6581203.4284647889</v>
          </cell>
          <cell r="L21">
            <v>6318567.9887632933</v>
          </cell>
          <cell r="M21">
            <v>4700781.7873511165</v>
          </cell>
          <cell r="N21">
            <v>7338394.5213801488</v>
          </cell>
          <cell r="O21">
            <v>3267666.7176187765</v>
          </cell>
          <cell r="P21">
            <v>1481393.0655296228</v>
          </cell>
        </row>
        <row r="22">
          <cell r="B22" t="str">
            <v>GM YTD</v>
          </cell>
          <cell r="E22">
            <v>4600085.9779646797</v>
          </cell>
          <cell r="F22">
            <v>8582956.2168808356</v>
          </cell>
          <cell r="G22">
            <v>13317360.638633611</v>
          </cell>
          <cell r="H22">
            <v>17808490.720916595</v>
          </cell>
          <cell r="I22">
            <v>22260109.674123019</v>
          </cell>
          <cell r="J22">
            <v>26504868.338395391</v>
          </cell>
          <cell r="K22">
            <v>33086071.76686018</v>
          </cell>
          <cell r="L22">
            <v>39404639.755623475</v>
          </cell>
          <cell r="M22">
            <v>44105421.542974591</v>
          </cell>
          <cell r="N22">
            <v>51443816.06435474</v>
          </cell>
          <cell r="O22">
            <v>54711482.781973518</v>
          </cell>
          <cell r="P22">
            <v>56192875.847503141</v>
          </cell>
        </row>
        <row r="23">
          <cell r="B23" t="str">
            <v>OPEX (+ve !)</v>
          </cell>
          <cell r="E23">
            <v>2812103.4786407165</v>
          </cell>
          <cell r="F23">
            <v>3186036.1822090619</v>
          </cell>
          <cell r="G23">
            <v>3409708.0492227809</v>
          </cell>
          <cell r="H23">
            <v>3314580.7326272833</v>
          </cell>
          <cell r="I23">
            <v>3351105.8716358328</v>
          </cell>
          <cell r="J23">
            <v>3462653.5245560454</v>
          </cell>
          <cell r="K23">
            <v>3310061.4510990549</v>
          </cell>
          <cell r="L23">
            <v>3899618.7545983545</v>
          </cell>
          <cell r="M23">
            <v>3731319.8450045288</v>
          </cell>
          <cell r="N23">
            <v>3852674.4169991855</v>
          </cell>
          <cell r="O23">
            <v>3862081.2083987603</v>
          </cell>
          <cell r="P23">
            <v>2933889.6992818671</v>
          </cell>
        </row>
        <row r="24">
          <cell r="B24" t="str">
            <v>Opex YTD</v>
          </cell>
          <cell r="E24">
            <v>2812103.4786407165</v>
          </cell>
          <cell r="F24">
            <v>5998139.660849778</v>
          </cell>
          <cell r="G24">
            <v>9407847.7100725584</v>
          </cell>
          <cell r="H24">
            <v>12722428.442699842</v>
          </cell>
          <cell r="I24">
            <v>16073534.314335674</v>
          </cell>
          <cell r="J24">
            <v>19536187.838891719</v>
          </cell>
          <cell r="K24">
            <v>22846249.289990775</v>
          </cell>
          <cell r="L24">
            <v>26745868.044589128</v>
          </cell>
          <cell r="M24">
            <v>30477187.889593657</v>
          </cell>
          <cell r="N24">
            <v>34329862.306592844</v>
          </cell>
          <cell r="O24">
            <v>38191943.514991604</v>
          </cell>
          <cell r="P24">
            <v>41125833.214273468</v>
          </cell>
        </row>
        <row r="25">
          <cell r="B25" t="str">
            <v>Depreciation (+ve !)</v>
          </cell>
          <cell r="E25">
            <v>159782.42027970575</v>
          </cell>
          <cell r="F25">
            <v>159409.94334698954</v>
          </cell>
          <cell r="G25">
            <v>161775.39262461272</v>
          </cell>
          <cell r="H25">
            <v>167468.01970496247</v>
          </cell>
          <cell r="I25">
            <v>172813.37495143811</v>
          </cell>
          <cell r="J25">
            <v>175806.53995332817</v>
          </cell>
          <cell r="K25">
            <v>176938.50891107586</v>
          </cell>
          <cell r="L25">
            <v>183946.22433282054</v>
          </cell>
          <cell r="M25">
            <v>189430.88877236232</v>
          </cell>
          <cell r="N25">
            <v>199014.87014511164</v>
          </cell>
          <cell r="O25">
            <v>207785.25075385961</v>
          </cell>
          <cell r="P25">
            <v>240953.20915619389</v>
          </cell>
        </row>
        <row r="26">
          <cell r="B26" t="str">
            <v>Depn YTD</v>
          </cell>
          <cell r="E26">
            <v>159782.42027970575</v>
          </cell>
          <cell r="F26">
            <v>319192.3636266953</v>
          </cell>
          <cell r="G26">
            <v>480967.75625130802</v>
          </cell>
          <cell r="H26">
            <v>648435.77595627052</v>
          </cell>
          <cell r="I26">
            <v>821249.15090770856</v>
          </cell>
          <cell r="J26">
            <v>997055.69086103677</v>
          </cell>
          <cell r="K26">
            <v>1173994.1997721125</v>
          </cell>
          <cell r="L26">
            <v>1357940.4241049332</v>
          </cell>
          <cell r="M26">
            <v>1547371.3128772955</v>
          </cell>
          <cell r="N26">
            <v>1746386.1830224071</v>
          </cell>
          <cell r="O26">
            <v>1954171.4337762666</v>
          </cell>
          <cell r="P26">
            <v>2195124.6429324606</v>
          </cell>
        </row>
        <row r="27">
          <cell r="B27" t="str">
            <v>Net Operating Profit</v>
          </cell>
          <cell r="E27">
            <v>1628200.079044258</v>
          </cell>
          <cell r="F27">
            <v>637424.11336010497</v>
          </cell>
          <cell r="G27">
            <v>1162920.979905382</v>
          </cell>
          <cell r="H27">
            <v>1009081.3299507375</v>
          </cell>
          <cell r="I27">
            <v>927699.7066191542</v>
          </cell>
          <cell r="J27">
            <v>606298.59976299875</v>
          </cell>
          <cell r="K27">
            <v>3094203.4684546581</v>
          </cell>
          <cell r="L27">
            <v>2235003.0098321182</v>
          </cell>
          <cell r="M27">
            <v>780031.05357422563</v>
          </cell>
          <cell r="N27">
            <v>3286705.2342358516</v>
          </cell>
          <cell r="O27">
            <v>-802199.7415338438</v>
          </cell>
          <cell r="P27">
            <v>-1693449.8429084381</v>
          </cell>
        </row>
        <row r="28">
          <cell r="B28" t="str">
            <v>Op Profit YTD</v>
          </cell>
          <cell r="E28">
            <v>1628200.079044258</v>
          </cell>
          <cell r="F28">
            <v>2265624.1924043628</v>
          </cell>
          <cell r="G28">
            <v>3428545.1723097451</v>
          </cell>
          <cell r="H28">
            <v>4437626.5022604829</v>
          </cell>
          <cell r="I28">
            <v>5365326.2088796366</v>
          </cell>
          <cell r="J28">
            <v>5971624.8086426351</v>
          </cell>
          <cell r="K28">
            <v>9065828.2770972922</v>
          </cell>
          <cell r="L28">
            <v>11300831.28692941</v>
          </cell>
          <cell r="M28">
            <v>12080862.340503635</v>
          </cell>
          <cell r="N28">
            <v>15367567.574739486</v>
          </cell>
          <cell r="O28">
            <v>14565367.833205642</v>
          </cell>
          <cell r="P28">
            <v>12871917.990297204</v>
          </cell>
        </row>
        <row r="29">
          <cell r="B29" t="str">
            <v>Ave in month for CE</v>
          </cell>
          <cell r="E29">
            <v>814100.03952212899</v>
          </cell>
          <cell r="F29">
            <v>318712.05668005248</v>
          </cell>
          <cell r="G29">
            <v>581460.48995269102</v>
          </cell>
          <cell r="H29">
            <v>504540.66497536877</v>
          </cell>
          <cell r="I29">
            <v>463849.8533095771</v>
          </cell>
          <cell r="J29">
            <v>303149.29988149938</v>
          </cell>
          <cell r="K29">
            <v>1547101.734227329</v>
          </cell>
          <cell r="L29">
            <v>1117501.5049160591</v>
          </cell>
          <cell r="M29">
            <v>390015.52678711282</v>
          </cell>
          <cell r="N29">
            <v>1643352.6171179258</v>
          </cell>
          <cell r="O29">
            <v>-401099.8707669219</v>
          </cell>
          <cell r="P29">
            <v>-846724.92145421903</v>
          </cell>
        </row>
        <row r="43">
          <cell r="B43" t="str">
            <v>Revenue</v>
          </cell>
          <cell r="E43">
            <v>86406615.234542847</v>
          </cell>
          <cell r="F43">
            <v>76750217.508316562</v>
          </cell>
          <cell r="G43">
            <v>76614296.019410655</v>
          </cell>
          <cell r="H43">
            <v>69431257.076239526</v>
          </cell>
          <cell r="I43">
            <v>56998424.355544239</v>
          </cell>
          <cell r="J43">
            <v>50735807.407449275</v>
          </cell>
          <cell r="K43">
            <v>46847386.732799277</v>
          </cell>
          <cell r="L43">
            <v>48647435.98772338</v>
          </cell>
          <cell r="M43">
            <v>55406607.30498872</v>
          </cell>
          <cell r="N43">
            <v>65350937.256348915</v>
          </cell>
          <cell r="O43">
            <v>74082409.636451662</v>
          </cell>
          <cell r="P43">
            <v>83827665.071311131</v>
          </cell>
        </row>
        <row r="44">
          <cell r="B44" t="str">
            <v>Revenue YTD</v>
          </cell>
          <cell r="E44">
            <v>86406615.234542847</v>
          </cell>
          <cell r="F44">
            <v>163156832.74285942</v>
          </cell>
          <cell r="G44">
            <v>239771128.76227009</v>
          </cell>
          <cell r="H44">
            <v>309202385.83850962</v>
          </cell>
          <cell r="I44">
            <v>366200810.19405389</v>
          </cell>
          <cell r="J44">
            <v>416936617.60150313</v>
          </cell>
          <cell r="K44">
            <v>463784004.33430243</v>
          </cell>
          <cell r="L44">
            <v>512431440.32202578</v>
          </cell>
          <cell r="M44">
            <v>567838047.62701452</v>
          </cell>
          <cell r="N44">
            <v>633188984.88336349</v>
          </cell>
          <cell r="O44">
            <v>707271394.51981521</v>
          </cell>
          <cell r="P44">
            <v>791099059.59112632</v>
          </cell>
        </row>
        <row r="45">
          <cell r="B45" t="str">
            <v>Gross Margin</v>
          </cell>
          <cell r="E45">
            <v>5587590.4039849937</v>
          </cell>
          <cell r="F45">
            <v>4568817.8700653315</v>
          </cell>
          <cell r="G45">
            <v>6295457.2196147442</v>
          </cell>
          <cell r="H45">
            <v>7841932.0668535978</v>
          </cell>
          <cell r="I45">
            <v>6016673.5552968606</v>
          </cell>
          <cell r="J45">
            <v>4873960.5734211132</v>
          </cell>
          <cell r="K45">
            <v>7219919.3545613214</v>
          </cell>
          <cell r="L45">
            <v>7733556.9945278466</v>
          </cell>
          <cell r="M45">
            <v>5541126.4606512859</v>
          </cell>
          <cell r="N45">
            <v>7233446.1401657686</v>
          </cell>
          <cell r="O45">
            <v>6562356.3848627359</v>
          </cell>
          <cell r="P45">
            <v>8345232.7362227738</v>
          </cell>
        </row>
        <row r="46">
          <cell r="B46" t="str">
            <v>GM YTD</v>
          </cell>
          <cell r="E46">
            <v>5587590.4039849937</v>
          </cell>
          <cell r="F46">
            <v>10156408.274050325</v>
          </cell>
          <cell r="G46">
            <v>16451865.493665069</v>
          </cell>
          <cell r="H46">
            <v>24293797.560518667</v>
          </cell>
          <cell r="I46">
            <v>30310471.115815528</v>
          </cell>
          <cell r="J46">
            <v>35184431.689236641</v>
          </cell>
          <cell r="K46">
            <v>42404351.043797962</v>
          </cell>
          <cell r="L46">
            <v>50137908.038325809</v>
          </cell>
          <cell r="M46">
            <v>55679034.498977095</v>
          </cell>
          <cell r="N46">
            <v>62912480.639142863</v>
          </cell>
          <cell r="O46">
            <v>69474837.024005592</v>
          </cell>
          <cell r="P46">
            <v>77820069.760228366</v>
          </cell>
        </row>
        <row r="47">
          <cell r="B47" t="str">
            <v>OPEX (+ve !)</v>
          </cell>
          <cell r="E47">
            <v>4612657.7337204842</v>
          </cell>
          <cell r="F47">
            <v>4526478.1824703626</v>
          </cell>
          <cell r="G47">
            <v>4527267.4294384429</v>
          </cell>
          <cell r="H47">
            <v>4472284.790873928</v>
          </cell>
          <cell r="I47">
            <v>4359626.4957960946</v>
          </cell>
          <cell r="J47">
            <v>4328553.2307090182</v>
          </cell>
          <cell r="K47">
            <v>4291473.4821949825</v>
          </cell>
          <cell r="L47">
            <v>4287123.9000361376</v>
          </cell>
          <cell r="M47">
            <v>4338613.4036612287</v>
          </cell>
          <cell r="N47">
            <v>4426875.1561581083</v>
          </cell>
          <cell r="O47">
            <v>4502760.6382352142</v>
          </cell>
          <cell r="P47">
            <v>4626344.2026926409</v>
          </cell>
        </row>
        <row r="48">
          <cell r="B48" t="str">
            <v>Opex YTD</v>
          </cell>
          <cell r="E48">
            <v>4612657.7337204842</v>
          </cell>
          <cell r="F48">
            <v>9139135.9161908478</v>
          </cell>
          <cell r="G48">
            <v>13666403.34562929</v>
          </cell>
          <cell r="H48">
            <v>18138688.13650322</v>
          </cell>
          <cell r="I48">
            <v>22498314.632299315</v>
          </cell>
          <cell r="J48">
            <v>26826867.863008335</v>
          </cell>
          <cell r="K48">
            <v>31118341.345203318</v>
          </cell>
          <cell r="L48">
            <v>35405465.245239452</v>
          </cell>
          <cell r="M48">
            <v>39744078.64890068</v>
          </cell>
          <cell r="N48">
            <v>44170953.805058792</v>
          </cell>
          <cell r="O48">
            <v>48673714.443294004</v>
          </cell>
          <cell r="P48">
            <v>53300058.645986646</v>
          </cell>
        </row>
        <row r="49">
          <cell r="B49" t="str">
            <v>Depreciation (+ve !)</v>
          </cell>
          <cell r="E49">
            <v>268784.1367222222</v>
          </cell>
          <cell r="F49">
            <v>303506.35894444445</v>
          </cell>
          <cell r="G49">
            <v>338228.5811666667</v>
          </cell>
          <cell r="H49">
            <v>372950.80338888895</v>
          </cell>
          <cell r="I49">
            <v>407673.02561111096</v>
          </cell>
          <cell r="J49">
            <v>442395.24783333321</v>
          </cell>
          <cell r="K49">
            <v>477117.47005555546</v>
          </cell>
          <cell r="L49">
            <v>511839.69227777771</v>
          </cell>
          <cell r="M49">
            <v>546561.91449999996</v>
          </cell>
          <cell r="N49">
            <v>581284.1367222222</v>
          </cell>
          <cell r="O49">
            <v>616006.35894444445</v>
          </cell>
          <cell r="P49">
            <v>650728.58116666647</v>
          </cell>
        </row>
        <row r="50">
          <cell r="B50" t="str">
            <v>Depn YTD</v>
          </cell>
          <cell r="E50">
            <v>268784.1367222222</v>
          </cell>
          <cell r="F50">
            <v>572290.49566666665</v>
          </cell>
          <cell r="G50">
            <v>910519.07683333335</v>
          </cell>
          <cell r="H50">
            <v>1283469.8802222223</v>
          </cell>
          <cell r="I50">
            <v>1691142.9058333333</v>
          </cell>
          <cell r="J50">
            <v>2133538.1536666667</v>
          </cell>
          <cell r="K50">
            <v>2610655.6237222222</v>
          </cell>
          <cell r="L50">
            <v>3122495.3159999996</v>
          </cell>
          <cell r="M50">
            <v>3669057.2304999996</v>
          </cell>
          <cell r="N50">
            <v>4250341.3672222216</v>
          </cell>
          <cell r="O50">
            <v>4866347.7261666656</v>
          </cell>
          <cell r="P50">
            <v>5517076.3073333316</v>
          </cell>
        </row>
        <row r="51">
          <cell r="B51" t="str">
            <v>Net Operating Profit</v>
          </cell>
          <cell r="E51">
            <v>706148.5335422873</v>
          </cell>
          <cell r="F51">
            <v>-261166.67134947563</v>
          </cell>
          <cell r="G51">
            <v>1429961.2090096346</v>
          </cell>
          <cell r="H51">
            <v>2996696.4725907808</v>
          </cell>
          <cell r="I51">
            <v>1249374.033889655</v>
          </cell>
          <cell r="J51">
            <v>103012.0948787618</v>
          </cell>
          <cell r="K51">
            <v>2451328.4023107835</v>
          </cell>
          <cell r="L51">
            <v>2934593.4022139311</v>
          </cell>
          <cell r="M51">
            <v>655951.14249005727</v>
          </cell>
          <cell r="N51">
            <v>2225286.8472854383</v>
          </cell>
          <cell r="O51">
            <v>1443589.3876830772</v>
          </cell>
          <cell r="P51">
            <v>3068159.9523634664</v>
          </cell>
        </row>
        <row r="52">
          <cell r="B52" t="str">
            <v>Op Profit YTD</v>
          </cell>
          <cell r="E52">
            <v>706148.5335422873</v>
          </cell>
          <cell r="F52">
            <v>444981.86219281168</v>
          </cell>
          <cell r="G52">
            <v>1874943.0712024462</v>
          </cell>
          <cell r="H52">
            <v>4871639.5437932275</v>
          </cell>
          <cell r="I52">
            <v>6121013.5776828825</v>
          </cell>
          <cell r="J52">
            <v>6224025.6725616446</v>
          </cell>
          <cell r="K52">
            <v>8675354.0748724286</v>
          </cell>
          <cell r="L52">
            <v>11609947.47708636</v>
          </cell>
          <cell r="M52">
            <v>12265898.619576417</v>
          </cell>
          <cell r="N52">
            <v>14491185.466861855</v>
          </cell>
          <cell r="O52">
            <v>15934774.854544932</v>
          </cell>
          <cell r="P52">
            <v>19002934.806908399</v>
          </cell>
        </row>
        <row r="53">
          <cell r="B53" t="str">
            <v>DEBTORS AT M/END</v>
          </cell>
          <cell r="E53">
            <v>162020875</v>
          </cell>
          <cell r="F53">
            <v>159974079</v>
          </cell>
          <cell r="G53">
            <v>163147183</v>
          </cell>
          <cell r="H53">
            <v>151740772.76387799</v>
          </cell>
          <cell r="I53">
            <v>137038740.052414</v>
          </cell>
          <cell r="J53">
            <v>125701183.35789099</v>
          </cell>
          <cell r="K53">
            <v>109102365.96853</v>
          </cell>
          <cell r="L53">
            <v>97563879.873973995</v>
          </cell>
          <cell r="M53">
            <v>96913432.253623798</v>
          </cell>
          <cell r="N53">
            <v>104806640.744111</v>
          </cell>
          <cell r="O53">
            <v>120168680.92971601</v>
          </cell>
          <cell r="P53">
            <v>136433701.54438201</v>
          </cell>
        </row>
        <row r="55">
          <cell r="B55" t="str">
            <v>Revenue</v>
          </cell>
          <cell r="E55">
            <v>58382848.131447867</v>
          </cell>
          <cell r="F55">
            <v>51858255.073186867</v>
          </cell>
          <cell r="G55">
            <v>51766416.229331523</v>
          </cell>
          <cell r="H55">
            <v>46913011.537999682</v>
          </cell>
          <cell r="I55">
            <v>38512448.888881244</v>
          </cell>
          <cell r="J55">
            <v>34280950.95097924</v>
          </cell>
          <cell r="K55">
            <v>31653639.684323836</v>
          </cell>
          <cell r="L55">
            <v>32869889.180894177</v>
          </cell>
          <cell r="M55">
            <v>37436896.827695079</v>
          </cell>
          <cell r="N55">
            <v>44156038.686722241</v>
          </cell>
          <cell r="O55">
            <v>50055682.186791666</v>
          </cell>
          <cell r="P55">
            <v>56640314.237372383</v>
          </cell>
        </row>
        <row r="56">
          <cell r="B56" t="str">
            <v>Revenue YTD</v>
          </cell>
          <cell r="E56">
            <v>58382848.131447867</v>
          </cell>
          <cell r="F56">
            <v>110241103.20463473</v>
          </cell>
          <cell r="G56">
            <v>162007519.43396625</v>
          </cell>
          <cell r="H56">
            <v>208920530.97196594</v>
          </cell>
          <cell r="I56">
            <v>247432979.86084718</v>
          </cell>
          <cell r="J56">
            <v>281713930.81182641</v>
          </cell>
          <cell r="K56">
            <v>313367570.49615026</v>
          </cell>
          <cell r="L56">
            <v>346237459.67704445</v>
          </cell>
          <cell r="M56">
            <v>383674356.50473952</v>
          </cell>
          <cell r="N56">
            <v>427830395.19146174</v>
          </cell>
          <cell r="O56">
            <v>477886077.3782534</v>
          </cell>
          <cell r="P56">
            <v>534526391.6156258</v>
          </cell>
        </row>
        <row r="57">
          <cell r="B57" t="str">
            <v>Gross Margin</v>
          </cell>
          <cell r="E57">
            <v>3775398.9216114823</v>
          </cell>
          <cell r="F57">
            <v>3087039.1013954943</v>
          </cell>
          <cell r="G57">
            <v>4253687.3105505025</v>
          </cell>
          <cell r="H57">
            <v>5298602.7478740523</v>
          </cell>
          <cell r="I57">
            <v>4065319.9697951763</v>
          </cell>
          <cell r="J57">
            <v>3293216.6036629141</v>
          </cell>
          <cell r="K57">
            <v>4878323.8882171093</v>
          </cell>
          <cell r="L57">
            <v>5225376.3476539506</v>
          </cell>
          <cell r="M57">
            <v>3744004.3653049232</v>
          </cell>
          <cell r="N57">
            <v>4887463.6082201144</v>
          </cell>
          <cell r="O57">
            <v>4434024.5843667137</v>
          </cell>
          <cell r="P57">
            <v>5638670.7677180907</v>
          </cell>
        </row>
        <row r="58">
          <cell r="B58" t="str">
            <v>GM YTD</v>
          </cell>
          <cell r="E58">
            <v>3775398.9216114823</v>
          </cell>
          <cell r="F58">
            <v>6862438.0230069766</v>
          </cell>
          <cell r="G58">
            <v>11116125.333557479</v>
          </cell>
          <cell r="H58">
            <v>16414728.08143153</v>
          </cell>
          <cell r="I58">
            <v>20480048.051226705</v>
          </cell>
          <cell r="J58">
            <v>23773264.654889621</v>
          </cell>
          <cell r="K58">
            <v>28651588.543106731</v>
          </cell>
          <cell r="L58">
            <v>33876964.890760683</v>
          </cell>
          <cell r="M58">
            <v>37620969.256065607</v>
          </cell>
          <cell r="N58">
            <v>42508432.864285722</v>
          </cell>
          <cell r="O58">
            <v>46942457.448652439</v>
          </cell>
          <cell r="P58">
            <v>52581128.21637053</v>
          </cell>
        </row>
        <row r="59">
          <cell r="B59" t="str">
            <v>OPEX (+ve !)</v>
          </cell>
          <cell r="E59">
            <v>3116660.630892219</v>
          </cell>
          <cell r="F59">
            <v>3058431.2043718668</v>
          </cell>
          <cell r="G59">
            <v>3058964.4793502991</v>
          </cell>
          <cell r="H59">
            <v>3021814.0478877891</v>
          </cell>
          <cell r="I59">
            <v>2945693.5782406046</v>
          </cell>
          <cell r="J59">
            <v>2924698.128857445</v>
          </cell>
          <cell r="K59">
            <v>2899644.2447263394</v>
          </cell>
          <cell r="L59">
            <v>2896705.3378622551</v>
          </cell>
          <cell r="M59">
            <v>2931495.5430143438</v>
          </cell>
          <cell r="N59">
            <v>2991131.8622689922</v>
          </cell>
          <cell r="O59">
            <v>3042405.8366454151</v>
          </cell>
          <cell r="P59">
            <v>3125908.2450625952</v>
          </cell>
        </row>
        <row r="60">
          <cell r="B60" t="str">
            <v>Opex YTD</v>
          </cell>
          <cell r="E60">
            <v>3116660.630892219</v>
          </cell>
          <cell r="F60">
            <v>6175091.8352640858</v>
          </cell>
          <cell r="G60">
            <v>9234056.3146143854</v>
          </cell>
          <cell r="H60">
            <v>12255870.362502174</v>
          </cell>
          <cell r="I60">
            <v>15201563.94074278</v>
          </cell>
          <cell r="J60">
            <v>18126262.069600224</v>
          </cell>
          <cell r="K60">
            <v>21025906.314326562</v>
          </cell>
          <cell r="L60">
            <v>23922611.652188815</v>
          </cell>
          <cell r="M60">
            <v>26854107.195203159</v>
          </cell>
          <cell r="N60">
            <v>29845239.057472151</v>
          </cell>
          <cell r="O60">
            <v>32887644.894117564</v>
          </cell>
          <cell r="P60">
            <v>36013553.139180161</v>
          </cell>
        </row>
        <row r="61">
          <cell r="B61" t="str">
            <v>Depreciation (+ve !)</v>
          </cell>
          <cell r="E61">
            <v>181610.90319069067</v>
          </cell>
          <cell r="F61">
            <v>205071.86415165165</v>
          </cell>
          <cell r="G61">
            <v>228532.82511261263</v>
          </cell>
          <cell r="H61">
            <v>251993.7860735736</v>
          </cell>
          <cell r="I61">
            <v>275454.74703453446</v>
          </cell>
          <cell r="J61">
            <v>298915.70799549541</v>
          </cell>
          <cell r="K61">
            <v>322376.66895645641</v>
          </cell>
          <cell r="L61">
            <v>345837.62991741736</v>
          </cell>
          <cell r="M61">
            <v>369298.59087837837</v>
          </cell>
          <cell r="N61">
            <v>392759.55183933931</v>
          </cell>
          <cell r="O61">
            <v>416220.51280030032</v>
          </cell>
          <cell r="P61">
            <v>439681.47376126115</v>
          </cell>
        </row>
        <row r="62">
          <cell r="B62" t="str">
            <v>Depn YTD</v>
          </cell>
          <cell r="E62">
            <v>181610.90319069067</v>
          </cell>
          <cell r="F62">
            <v>386682.7673423423</v>
          </cell>
          <cell r="G62">
            <v>615215.59245495498</v>
          </cell>
          <cell r="H62">
            <v>867209.37852852861</v>
          </cell>
          <cell r="I62">
            <v>1142664.1255630632</v>
          </cell>
          <cell r="J62">
            <v>1441579.8335585585</v>
          </cell>
          <cell r="K62">
            <v>1763956.502515015</v>
          </cell>
          <cell r="L62">
            <v>2109794.1324324324</v>
          </cell>
          <cell r="M62">
            <v>2479092.7233108105</v>
          </cell>
          <cell r="N62">
            <v>2871852.2751501501</v>
          </cell>
          <cell r="O62">
            <v>3288072.7879504506</v>
          </cell>
          <cell r="P62">
            <v>3727754.2617117115</v>
          </cell>
        </row>
        <row r="63">
          <cell r="B63" t="str">
            <v>Net Operating Profit</v>
          </cell>
          <cell r="E63">
            <v>477127.38752857252</v>
          </cell>
          <cell r="F63">
            <v>-176463.96712802409</v>
          </cell>
          <cell r="G63">
            <v>966190.00608759094</v>
          </cell>
          <cell r="H63">
            <v>2024794.9139126898</v>
          </cell>
          <cell r="I63">
            <v>844171.64452003723</v>
          </cell>
          <cell r="J63">
            <v>69602.766809974186</v>
          </cell>
          <cell r="K63">
            <v>1656302.9745343132</v>
          </cell>
          <cell r="L63">
            <v>1982833.3798742779</v>
          </cell>
          <cell r="M63">
            <v>443210.23141220084</v>
          </cell>
          <cell r="N63">
            <v>1503572.1941117826</v>
          </cell>
          <cell r="O63">
            <v>975398.2349209981</v>
          </cell>
          <cell r="P63">
            <v>2073081.048894234</v>
          </cell>
        </row>
        <row r="64">
          <cell r="B64" t="str">
            <v>Op Profit YTD</v>
          </cell>
          <cell r="E64">
            <v>477127.38752857252</v>
          </cell>
          <cell r="F64">
            <v>300663.42040054844</v>
          </cell>
          <cell r="G64">
            <v>1266853.4264881394</v>
          </cell>
          <cell r="H64">
            <v>3291648.340400829</v>
          </cell>
          <cell r="I64">
            <v>4135819.9849208663</v>
          </cell>
          <cell r="J64">
            <v>4205422.7517308407</v>
          </cell>
          <cell r="K64">
            <v>5861725.7262651538</v>
          </cell>
          <cell r="L64">
            <v>7844559.1061394317</v>
          </cell>
          <cell r="M64">
            <v>8287769.3375516329</v>
          </cell>
          <cell r="N64">
            <v>9791341.531663416</v>
          </cell>
          <cell r="O64">
            <v>10766739.766584415</v>
          </cell>
          <cell r="P64">
            <v>12839820.815478649</v>
          </cell>
        </row>
        <row r="65">
          <cell r="B65" t="str">
            <v>Ave in month for CE</v>
          </cell>
          <cell r="E65">
            <v>238563.69376428626</v>
          </cell>
          <cell r="F65">
            <v>-88231.983564012044</v>
          </cell>
          <cell r="G65">
            <v>483095.00304379547</v>
          </cell>
          <cell r="H65">
            <v>1012397.4569563449</v>
          </cell>
          <cell r="I65">
            <v>422085.82226001861</v>
          </cell>
          <cell r="J65">
            <v>34801.383404987093</v>
          </cell>
          <cell r="K65">
            <v>828151.4872671566</v>
          </cell>
          <cell r="L65">
            <v>991416.68993713893</v>
          </cell>
          <cell r="M65">
            <v>221605.11570610042</v>
          </cell>
          <cell r="N65">
            <v>751786.0970558913</v>
          </cell>
          <cell r="O65">
            <v>487699.11746049905</v>
          </cell>
          <cell r="P65">
            <v>1036540.524447117</v>
          </cell>
        </row>
        <row r="79">
          <cell r="B79" t="str">
            <v>Revenue</v>
          </cell>
          <cell r="E79">
            <v>24380809</v>
          </cell>
          <cell r="F79">
            <v>22003549.630000003</v>
          </cell>
          <cell r="G79">
            <v>21784297</v>
          </cell>
          <cell r="H79">
            <v>20672105</v>
          </cell>
          <cell r="I79">
            <v>14213026.58</v>
          </cell>
          <cell r="J79">
            <v>19577491.620000001</v>
          </cell>
          <cell r="K79">
            <v>50024274</v>
          </cell>
          <cell r="L79">
            <v>50024309.5</v>
          </cell>
          <cell r="M79">
            <v>71510137</v>
          </cell>
          <cell r="N79">
            <v>66022302</v>
          </cell>
          <cell r="O79">
            <v>90056852</v>
          </cell>
          <cell r="P79">
            <v>71454711</v>
          </cell>
        </row>
        <row r="80">
          <cell r="B80" t="str">
            <v>Revenue YTD</v>
          </cell>
          <cell r="E80">
            <v>24380809</v>
          </cell>
          <cell r="F80">
            <v>46384358.630000003</v>
          </cell>
          <cell r="G80">
            <v>68168655.629999995</v>
          </cell>
          <cell r="H80">
            <v>88840760.629999995</v>
          </cell>
          <cell r="I80">
            <v>103053787.20999999</v>
          </cell>
          <cell r="J80">
            <v>122631278.83</v>
          </cell>
          <cell r="K80">
            <v>172655552.82999998</v>
          </cell>
          <cell r="L80">
            <v>222679862.32999998</v>
          </cell>
          <cell r="M80">
            <v>294189999.32999998</v>
          </cell>
          <cell r="N80">
            <v>360212301.32999998</v>
          </cell>
          <cell r="O80">
            <v>450269153.32999998</v>
          </cell>
          <cell r="P80">
            <v>521723864.32999998</v>
          </cell>
        </row>
        <row r="81">
          <cell r="B81" t="str">
            <v>Gross Margin</v>
          </cell>
          <cell r="E81">
            <v>276660.75</v>
          </cell>
          <cell r="F81">
            <v>-2528080.71</v>
          </cell>
          <cell r="G81">
            <v>4697905</v>
          </cell>
          <cell r="H81">
            <v>1750354</v>
          </cell>
          <cell r="I81">
            <v>1276219.56</v>
          </cell>
          <cell r="J81">
            <v>1256988.6200000001</v>
          </cell>
          <cell r="K81">
            <v>4242726</v>
          </cell>
          <cell r="L81">
            <v>7675052.549999997</v>
          </cell>
          <cell r="M81">
            <v>6184173</v>
          </cell>
          <cell r="N81">
            <v>4316302</v>
          </cell>
          <cell r="O81">
            <v>3569852</v>
          </cell>
          <cell r="P81">
            <v>7782711</v>
          </cell>
        </row>
        <row r="82">
          <cell r="B82" t="str">
            <v>GM YTD</v>
          </cell>
          <cell r="E82">
            <v>276660.75</v>
          </cell>
          <cell r="F82">
            <v>-2251419.96</v>
          </cell>
          <cell r="G82">
            <v>2446485.04</v>
          </cell>
          <cell r="H82">
            <v>4196839.04</v>
          </cell>
          <cell r="I82">
            <v>5473058.5999999996</v>
          </cell>
          <cell r="J82">
            <v>6730047.2199999997</v>
          </cell>
          <cell r="K82">
            <v>10972773.219999999</v>
          </cell>
          <cell r="L82">
            <v>18647825.769999996</v>
          </cell>
          <cell r="M82">
            <v>24831998.769999996</v>
          </cell>
          <cell r="N82">
            <v>29148300.769999996</v>
          </cell>
          <cell r="O82">
            <v>32718152.769999996</v>
          </cell>
          <cell r="P82">
            <v>40500863.769999996</v>
          </cell>
        </row>
        <row r="83">
          <cell r="B83" t="str">
            <v>OPEX (+ve !)</v>
          </cell>
          <cell r="E83">
            <v>1174202.23</v>
          </cell>
          <cell r="F83">
            <v>1329769.49</v>
          </cell>
          <cell r="G83">
            <v>2183683</v>
          </cell>
          <cell r="H83">
            <v>2526567</v>
          </cell>
          <cell r="I83">
            <v>2913376.31</v>
          </cell>
          <cell r="J83">
            <v>2365612</v>
          </cell>
          <cell r="K83">
            <v>2766898</v>
          </cell>
          <cell r="L83">
            <v>3167177.07</v>
          </cell>
          <cell r="M83">
            <v>3171716</v>
          </cell>
          <cell r="N83">
            <v>3558213</v>
          </cell>
          <cell r="O83">
            <v>3566199</v>
          </cell>
          <cell r="P83">
            <v>954183</v>
          </cell>
        </row>
        <row r="84">
          <cell r="B84" t="str">
            <v>Opex YTD</v>
          </cell>
          <cell r="E84">
            <v>1174202.23</v>
          </cell>
          <cell r="F84">
            <v>2503971.7199999997</v>
          </cell>
          <cell r="G84">
            <v>4687654.72</v>
          </cell>
          <cell r="H84">
            <v>7214221.7199999997</v>
          </cell>
          <cell r="I84">
            <v>10127598.029999999</v>
          </cell>
          <cell r="J84">
            <v>12493210.029999999</v>
          </cell>
          <cell r="K84">
            <v>15260108.029999999</v>
          </cell>
          <cell r="L84">
            <v>18427285.099999998</v>
          </cell>
          <cell r="M84">
            <v>21599001.099999998</v>
          </cell>
          <cell r="N84">
            <v>25157214.099999998</v>
          </cell>
          <cell r="O84">
            <v>28723413.099999998</v>
          </cell>
          <cell r="P84">
            <v>29677596.099999998</v>
          </cell>
        </row>
        <row r="85">
          <cell r="B85" t="str">
            <v>Depreciation (+ve !)</v>
          </cell>
          <cell r="E85">
            <v>-138363.43</v>
          </cell>
          <cell r="F85">
            <v>137517.12</v>
          </cell>
          <cell r="G85">
            <v>140353</v>
          </cell>
          <cell r="H85">
            <v>167719</v>
          </cell>
          <cell r="I85">
            <v>162003.51999999999</v>
          </cell>
          <cell r="J85">
            <v>178926</v>
          </cell>
          <cell r="K85">
            <v>196369</v>
          </cell>
          <cell r="L85">
            <v>203091.56</v>
          </cell>
          <cell r="M85">
            <v>211384.23</v>
          </cell>
          <cell r="N85">
            <v>218927</v>
          </cell>
          <cell r="O85">
            <v>224603</v>
          </cell>
          <cell r="P85">
            <v>240169</v>
          </cell>
        </row>
        <row r="86">
          <cell r="B86" t="str">
            <v>Depn YTD</v>
          </cell>
          <cell r="E86">
            <v>-138363.43</v>
          </cell>
          <cell r="F86">
            <v>-846.30999999999767</v>
          </cell>
          <cell r="G86">
            <v>139506.69</v>
          </cell>
          <cell r="H86">
            <v>307225.69</v>
          </cell>
          <cell r="I86">
            <v>469229.20999999996</v>
          </cell>
          <cell r="J86">
            <v>648155.21</v>
          </cell>
          <cell r="K86">
            <v>844524.21</v>
          </cell>
          <cell r="L86">
            <v>1047615.77</v>
          </cell>
          <cell r="M86">
            <v>1259000</v>
          </cell>
          <cell r="N86">
            <v>1477927</v>
          </cell>
          <cell r="O86">
            <v>1702530</v>
          </cell>
          <cell r="P86">
            <v>1942699</v>
          </cell>
        </row>
        <row r="87">
          <cell r="B87" t="str">
            <v>Net Operating Profit</v>
          </cell>
          <cell r="E87">
            <v>-759178.05</v>
          </cell>
          <cell r="F87">
            <v>-3995367.3200000003</v>
          </cell>
          <cell r="G87">
            <v>2373869</v>
          </cell>
          <cell r="H87">
            <v>-943932</v>
          </cell>
          <cell r="I87">
            <v>-1799160.27</v>
          </cell>
          <cell r="J87">
            <v>-1287549.3799999999</v>
          </cell>
          <cell r="K87">
            <v>1279459</v>
          </cell>
          <cell r="L87">
            <v>4304783.9199999971</v>
          </cell>
          <cell r="M87">
            <v>2801072.77</v>
          </cell>
          <cell r="N87">
            <v>539162</v>
          </cell>
          <cell r="O87">
            <v>-220950</v>
          </cell>
          <cell r="P87">
            <v>6588359</v>
          </cell>
        </row>
        <row r="88">
          <cell r="B88" t="str">
            <v>Op Profit YTD</v>
          </cell>
          <cell r="E88">
            <v>-759178.05</v>
          </cell>
          <cell r="F88">
            <v>-4754545.37</v>
          </cell>
          <cell r="G88">
            <v>-2380676.37</v>
          </cell>
          <cell r="H88">
            <v>-3324608.37</v>
          </cell>
          <cell r="I88">
            <v>-5123768.6400000006</v>
          </cell>
          <cell r="J88">
            <v>-6411318.0200000005</v>
          </cell>
          <cell r="K88">
            <v>-5131859.0200000005</v>
          </cell>
          <cell r="L88">
            <v>-827075.10000000335</v>
          </cell>
          <cell r="M88">
            <v>1973997.6699999967</v>
          </cell>
          <cell r="N88">
            <v>2513159.6699999967</v>
          </cell>
          <cell r="O88">
            <v>2292209.6699999967</v>
          </cell>
          <cell r="P88">
            <v>8880568.6699999962</v>
          </cell>
        </row>
        <row r="89">
          <cell r="B89" t="str">
            <v>DEBTORS AT M/END</v>
          </cell>
          <cell r="E89">
            <v>51844572.070000008</v>
          </cell>
          <cell r="F89">
            <v>51844572.070000008</v>
          </cell>
          <cell r="G89">
            <v>42545982.109999999</v>
          </cell>
          <cell r="H89">
            <v>46161435.980000012</v>
          </cell>
          <cell r="I89">
            <v>41328481.270000003</v>
          </cell>
          <cell r="J89">
            <v>41460000</v>
          </cell>
          <cell r="K89">
            <v>90430328.969999999</v>
          </cell>
          <cell r="L89">
            <v>109570272.75999999</v>
          </cell>
          <cell r="M89">
            <v>98298924.089999989</v>
          </cell>
          <cell r="N89">
            <v>97279715.289999977</v>
          </cell>
          <cell r="O89">
            <v>142416247.27000004</v>
          </cell>
          <cell r="P89">
            <v>152593428.8199999</v>
          </cell>
        </row>
        <row r="91">
          <cell r="B91" t="str">
            <v>Revenue</v>
          </cell>
          <cell r="E91">
            <v>15907097.931754421</v>
          </cell>
          <cell r="F91">
            <v>14704323.462977815</v>
          </cell>
          <cell r="G91">
            <v>14970996.495086247</v>
          </cell>
          <cell r="H91">
            <v>14352140.104835629</v>
          </cell>
          <cell r="I91">
            <v>10061963.526954798</v>
          </cell>
          <cell r="J91">
            <v>13835683.123674912</v>
          </cell>
          <cell r="K91">
            <v>34918521.569174923</v>
          </cell>
          <cell r="L91">
            <v>34873512.147512987</v>
          </cell>
          <cell r="M91">
            <v>49879773.305897534</v>
          </cell>
          <cell r="N91">
            <v>45748745.452655651</v>
          </cell>
          <cell r="O91">
            <v>62226188.97909829</v>
          </cell>
          <cell r="P91">
            <v>50074080.225371063</v>
          </cell>
        </row>
        <row r="92">
          <cell r="B92" t="str">
            <v>Revenue YTD</v>
          </cell>
          <cell r="E92">
            <v>15907097.931754421</v>
          </cell>
          <cell r="F92">
            <v>30611421.394732237</v>
          </cell>
          <cell r="G92">
            <v>45582417.889818482</v>
          </cell>
          <cell r="H92">
            <v>59934557.994654112</v>
          </cell>
          <cell r="I92">
            <v>69996521.521608904</v>
          </cell>
          <cell r="J92">
            <v>83832204.645283818</v>
          </cell>
          <cell r="K92">
            <v>118750726.21445873</v>
          </cell>
          <cell r="L92">
            <v>153624238.36197174</v>
          </cell>
          <cell r="M92">
            <v>203504011.66786927</v>
          </cell>
          <cell r="N92">
            <v>249252757.12052491</v>
          </cell>
          <cell r="O92">
            <v>311478946.0996232</v>
          </cell>
          <cell r="P92">
            <v>361553026.32499427</v>
          </cell>
        </row>
        <row r="93">
          <cell r="B93" t="str">
            <v>Gross Margin</v>
          </cell>
          <cell r="E93">
            <v>180505.48052456451</v>
          </cell>
          <cell r="F93">
            <v>-1689441.8003207699</v>
          </cell>
          <cell r="G93">
            <v>3228578.7918356126</v>
          </cell>
          <cell r="H93">
            <v>1215228.2431353491</v>
          </cell>
          <cell r="I93">
            <v>903486.2907507699</v>
          </cell>
          <cell r="J93">
            <v>888331.18021201424</v>
          </cell>
          <cell r="K93">
            <v>2961556.6103587882</v>
          </cell>
          <cell r="L93">
            <v>5350519.3976785503</v>
          </cell>
          <cell r="M93">
            <v>4313586.3007010072</v>
          </cell>
          <cell r="N93">
            <v>2990889.373938953</v>
          </cell>
          <cell r="O93">
            <v>2466645.0164104337</v>
          </cell>
          <cell r="P93">
            <v>5453973.426397007</v>
          </cell>
        </row>
        <row r="94">
          <cell r="B94" t="str">
            <v>GM YTD</v>
          </cell>
          <cell r="E94">
            <v>180505.48052456451</v>
          </cell>
          <cell r="F94">
            <v>-1508936.3197962055</v>
          </cell>
          <cell r="G94">
            <v>1719642.4720394071</v>
          </cell>
          <cell r="H94">
            <v>2934870.715174756</v>
          </cell>
          <cell r="I94">
            <v>3838357.0059255259</v>
          </cell>
          <cell r="J94">
            <v>4726688.1861375403</v>
          </cell>
          <cell r="K94">
            <v>7688244.796496328</v>
          </cell>
          <cell r="L94">
            <v>13038764.194174878</v>
          </cell>
          <cell r="M94">
            <v>17352350.494875886</v>
          </cell>
          <cell r="N94">
            <v>20343239.868814837</v>
          </cell>
          <cell r="O94">
            <v>22809884.88522527</v>
          </cell>
          <cell r="P94">
            <v>28263858.311622277</v>
          </cell>
        </row>
        <row r="95">
          <cell r="B95" t="str">
            <v>OPEX (+ve !)</v>
          </cell>
          <cell r="E95">
            <v>766100.4958569844</v>
          </cell>
          <cell r="F95">
            <v>888645.74311681371</v>
          </cell>
          <cell r="G95">
            <v>1500709.9168442031</v>
          </cell>
          <cell r="H95">
            <v>1754134.0646370673</v>
          </cell>
          <cell r="I95">
            <v>2062494.2904675941</v>
          </cell>
          <cell r="J95">
            <v>1671810.6007067137</v>
          </cell>
          <cell r="K95">
            <v>1931382.1024710315</v>
          </cell>
          <cell r="L95">
            <v>2207938.2829655963</v>
          </cell>
          <cell r="M95">
            <v>2212336.3442960274</v>
          </cell>
          <cell r="N95">
            <v>2465587.7767383847</v>
          </cell>
          <cell r="O95">
            <v>2464120.9189842804</v>
          </cell>
          <cell r="P95">
            <v>668673.00172392046</v>
          </cell>
        </row>
        <row r="96">
          <cell r="B96" t="str">
            <v>Opex YTD</v>
          </cell>
          <cell r="E96">
            <v>766100.4958569844</v>
          </cell>
          <cell r="F96">
            <v>1654746.2389737982</v>
          </cell>
          <cell r="G96">
            <v>3155456.1558180014</v>
          </cell>
          <cell r="H96">
            <v>4909590.2204550691</v>
          </cell>
          <cell r="I96">
            <v>6972084.5109226629</v>
          </cell>
          <cell r="J96">
            <v>8643895.1116293762</v>
          </cell>
          <cell r="K96">
            <v>10575277.214100407</v>
          </cell>
          <cell r="L96">
            <v>12783215.497066004</v>
          </cell>
          <cell r="M96">
            <v>14995551.841362031</v>
          </cell>
          <cell r="N96">
            <v>17461139.618100416</v>
          </cell>
          <cell r="O96">
            <v>19925260.537084695</v>
          </cell>
          <cell r="P96">
            <v>20593933.538808614</v>
          </cell>
        </row>
        <row r="97">
          <cell r="B97" t="str">
            <v>Depreciation (+ve !)</v>
          </cell>
          <cell r="E97">
            <v>-90274.306778886923</v>
          </cell>
          <cell r="F97">
            <v>91898.636728147554</v>
          </cell>
          <cell r="G97">
            <v>96455.913682908387</v>
          </cell>
          <cell r="H97">
            <v>116443.2256048877</v>
          </cell>
          <cell r="I97">
            <v>114688.69774521256</v>
          </cell>
          <cell r="J97">
            <v>126449.46996466431</v>
          </cell>
          <cell r="K97">
            <v>137071.75764344548</v>
          </cell>
          <cell r="L97">
            <v>141581.48419254765</v>
          </cell>
          <cell r="M97">
            <v>147444.79475464721</v>
          </cell>
          <cell r="N97">
            <v>151700.79340331914</v>
          </cell>
          <cell r="O97">
            <v>155192.9521506305</v>
          </cell>
          <cell r="P97">
            <v>168305.79265301547</v>
          </cell>
        </row>
        <row r="98">
          <cell r="B98" t="str">
            <v>Depn YTD</v>
          </cell>
          <cell r="E98">
            <v>-90274.306778886923</v>
          </cell>
          <cell r="F98">
            <v>1624.3299492606311</v>
          </cell>
          <cell r="G98">
            <v>98080.243632169018</v>
          </cell>
          <cell r="H98">
            <v>214523.46923705674</v>
          </cell>
          <cell r="I98">
            <v>329212.16698226926</v>
          </cell>
          <cell r="J98">
            <v>455661.63694693358</v>
          </cell>
          <cell r="K98">
            <v>592733.39459037909</v>
          </cell>
          <cell r="L98">
            <v>734314.87878292671</v>
          </cell>
          <cell r="M98">
            <v>881759.67353757389</v>
          </cell>
          <cell r="N98">
            <v>1033460.4669408931</v>
          </cell>
          <cell r="O98">
            <v>1188653.4190915236</v>
          </cell>
          <cell r="P98">
            <v>1356959.211744539</v>
          </cell>
        </row>
        <row r="99">
          <cell r="B99" t="str">
            <v>Net Operating Profit</v>
          </cell>
          <cell r="E99">
            <v>-495320.70855353301</v>
          </cell>
          <cell r="F99">
            <v>-2669986.1801657313</v>
          </cell>
          <cell r="G99">
            <v>1631412.961308501</v>
          </cell>
          <cell r="H99">
            <v>-655349.04710660607</v>
          </cell>
          <cell r="I99">
            <v>-1273696.6974620367</v>
          </cell>
          <cell r="J99">
            <v>-909928.89045936381</v>
          </cell>
          <cell r="K99">
            <v>893102.75024431094</v>
          </cell>
          <cell r="L99">
            <v>3000999.6305204066</v>
          </cell>
          <cell r="M99">
            <v>1953805.1616503329</v>
          </cell>
          <cell r="N99">
            <v>373600.8037972491</v>
          </cell>
          <cell r="O99">
            <v>-152668.85472447745</v>
          </cell>
          <cell r="P99">
            <v>4616994.6320200702</v>
          </cell>
        </row>
        <row r="100">
          <cell r="B100" t="str">
            <v>Op Profit YTD</v>
          </cell>
          <cell r="E100">
            <v>-495320.70855353301</v>
          </cell>
          <cell r="F100">
            <v>-3165306.8887192644</v>
          </cell>
          <cell r="G100">
            <v>-1533893.9274107635</v>
          </cell>
          <cell r="H100">
            <v>-2189242.9745173696</v>
          </cell>
          <cell r="I100">
            <v>-3462939.6719794064</v>
          </cell>
          <cell r="J100">
            <v>-4372868.5624387702</v>
          </cell>
          <cell r="K100">
            <v>-3479765.8121944591</v>
          </cell>
          <cell r="L100">
            <v>-478766.1816740525</v>
          </cell>
          <cell r="M100">
            <v>1475038.9799762804</v>
          </cell>
          <cell r="N100">
            <v>1848639.7837735293</v>
          </cell>
          <cell r="O100">
            <v>1695970.9290490518</v>
          </cell>
          <cell r="P100">
            <v>6312965.5610691216</v>
          </cell>
        </row>
        <row r="101">
          <cell r="B101" t="str">
            <v>Ave in month for CE</v>
          </cell>
          <cell r="E101">
            <v>-247660.35427676651</v>
          </cell>
          <cell r="F101">
            <v>-1334993.0900828657</v>
          </cell>
          <cell r="G101">
            <v>815706.48065425048</v>
          </cell>
          <cell r="H101">
            <v>-327674.52355330304</v>
          </cell>
          <cell r="I101">
            <v>-636848.34873101837</v>
          </cell>
          <cell r="J101">
            <v>-454964.44522968191</v>
          </cell>
          <cell r="K101">
            <v>446551.37512215547</v>
          </cell>
          <cell r="L101">
            <v>1500499.8152602033</v>
          </cell>
          <cell r="M101">
            <v>976902.58082516643</v>
          </cell>
          <cell r="N101">
            <v>186800.40189862455</v>
          </cell>
          <cell r="O101">
            <v>-76334.427362238726</v>
          </cell>
          <cell r="P101">
            <v>2308497.3160100351</v>
          </cell>
        </row>
        <row r="116">
          <cell r="B116" t="str">
            <v>Revenue</v>
          </cell>
          <cell r="E116">
            <v>93360331</v>
          </cell>
          <cell r="F116">
            <v>85149851</v>
          </cell>
          <cell r="G116">
            <v>78037417</v>
          </cell>
          <cell r="H116">
            <v>75057105</v>
          </cell>
          <cell r="I116">
            <v>43498821</v>
          </cell>
          <cell r="J116">
            <v>22642416</v>
          </cell>
          <cell r="K116">
            <v>62702773</v>
          </cell>
          <cell r="L116">
            <v>58638551</v>
          </cell>
          <cell r="M116">
            <v>55319157</v>
          </cell>
          <cell r="N116">
            <v>74848351</v>
          </cell>
          <cell r="O116">
            <v>79155000</v>
          </cell>
          <cell r="P116">
            <v>89108000</v>
          </cell>
        </row>
        <row r="117">
          <cell r="B117" t="str">
            <v>Revenue YTD</v>
          </cell>
          <cell r="E117">
            <v>93360331</v>
          </cell>
          <cell r="F117">
            <v>178510182</v>
          </cell>
          <cell r="G117">
            <v>256547599</v>
          </cell>
          <cell r="H117">
            <v>331604704</v>
          </cell>
          <cell r="I117">
            <v>375103525</v>
          </cell>
          <cell r="J117">
            <v>397745941</v>
          </cell>
          <cell r="K117">
            <v>460448714</v>
          </cell>
          <cell r="L117">
            <v>519087265</v>
          </cell>
          <cell r="M117">
            <v>574406422</v>
          </cell>
          <cell r="N117">
            <v>649254773</v>
          </cell>
          <cell r="O117">
            <v>728409773</v>
          </cell>
          <cell r="P117">
            <v>817517773</v>
          </cell>
        </row>
        <row r="118">
          <cell r="B118" t="str">
            <v>Gross Margin</v>
          </cell>
          <cell r="E118">
            <v>6635080</v>
          </cell>
          <cell r="F118">
            <v>5891382</v>
          </cell>
          <cell r="G118">
            <v>7075417</v>
          </cell>
          <cell r="H118">
            <v>6690816</v>
          </cell>
          <cell r="I118">
            <v>6646352</v>
          </cell>
          <cell r="J118">
            <v>6350499</v>
          </cell>
          <cell r="K118">
            <v>9873165</v>
          </cell>
          <cell r="L118">
            <v>9446891</v>
          </cell>
          <cell r="M118">
            <v>6902769</v>
          </cell>
          <cell r="N118">
            <v>10629958</v>
          </cell>
          <cell r="O118">
            <v>5112000</v>
          </cell>
          <cell r="P118">
            <v>4940000</v>
          </cell>
        </row>
        <row r="119">
          <cell r="B119" t="str">
            <v>GM YTD</v>
          </cell>
          <cell r="E119">
            <v>6635080</v>
          </cell>
          <cell r="F119">
            <v>12526462</v>
          </cell>
          <cell r="G119">
            <v>19601879</v>
          </cell>
          <cell r="H119">
            <v>26292695</v>
          </cell>
          <cell r="I119">
            <v>32939047</v>
          </cell>
          <cell r="J119">
            <v>39289546</v>
          </cell>
          <cell r="K119">
            <v>49162711</v>
          </cell>
          <cell r="L119">
            <v>58609602</v>
          </cell>
          <cell r="M119">
            <v>65512371</v>
          </cell>
          <cell r="N119">
            <v>76142329</v>
          </cell>
          <cell r="O119">
            <v>81254329</v>
          </cell>
          <cell r="P119">
            <v>86194329</v>
          </cell>
        </row>
        <row r="120">
          <cell r="B120" t="str">
            <v>OPEX (+ve !)</v>
          </cell>
          <cell r="E120">
            <v>4055700</v>
          </cell>
          <cell r="F120">
            <v>4712721</v>
          </cell>
          <cell r="G120">
            <v>5095786</v>
          </cell>
          <cell r="H120">
            <v>4938453</v>
          </cell>
          <cell r="I120">
            <v>5003047</v>
          </cell>
          <cell r="J120">
            <v>5179933</v>
          </cell>
          <cell r="K120">
            <v>4966836</v>
          </cell>
          <cell r="L120">
            <v>5830320</v>
          </cell>
          <cell r="M120">
            <v>5479182</v>
          </cell>
          <cell r="N120">
            <v>5580753</v>
          </cell>
          <cell r="O120">
            <v>6886000</v>
          </cell>
          <cell r="P120">
            <v>6180000</v>
          </cell>
        </row>
        <row r="121">
          <cell r="B121" t="str">
            <v>Opex YTD</v>
          </cell>
          <cell r="E121">
            <v>4055700</v>
          </cell>
          <cell r="F121">
            <v>8768421</v>
          </cell>
          <cell r="G121">
            <v>13864207</v>
          </cell>
          <cell r="H121">
            <v>18802660</v>
          </cell>
          <cell r="I121">
            <v>23805707</v>
          </cell>
          <cell r="J121">
            <v>28985640</v>
          </cell>
          <cell r="K121">
            <v>33952476</v>
          </cell>
          <cell r="L121">
            <v>39782796</v>
          </cell>
          <cell r="M121">
            <v>45261978</v>
          </cell>
          <cell r="N121">
            <v>50842731</v>
          </cell>
          <cell r="O121">
            <v>57728731</v>
          </cell>
          <cell r="P121">
            <v>63908731</v>
          </cell>
        </row>
        <row r="122">
          <cell r="B122" t="str">
            <v>Depreciation (+ve !)</v>
          </cell>
          <cell r="E122">
            <v>230443</v>
          </cell>
          <cell r="F122">
            <v>235796</v>
          </cell>
          <cell r="G122">
            <v>242138</v>
          </cell>
          <cell r="H122">
            <v>249147</v>
          </cell>
          <cell r="I122">
            <v>257738</v>
          </cell>
          <cell r="J122">
            <v>262570</v>
          </cell>
          <cell r="K122">
            <v>265744</v>
          </cell>
          <cell r="L122">
            <v>275018</v>
          </cell>
          <cell r="M122">
            <v>278166</v>
          </cell>
          <cell r="N122">
            <v>288281</v>
          </cell>
          <cell r="O122">
            <v>345000</v>
          </cell>
          <cell r="P122">
            <v>367000</v>
          </cell>
        </row>
        <row r="123">
          <cell r="B123" t="str">
            <v>Depn YTD</v>
          </cell>
          <cell r="E123">
            <v>230443</v>
          </cell>
          <cell r="F123">
            <v>466239</v>
          </cell>
          <cell r="G123">
            <v>708377</v>
          </cell>
          <cell r="H123">
            <v>957524</v>
          </cell>
          <cell r="I123">
            <v>1215262</v>
          </cell>
          <cell r="J123">
            <v>1477832</v>
          </cell>
          <cell r="K123">
            <v>1743576</v>
          </cell>
          <cell r="L123">
            <v>2018594</v>
          </cell>
          <cell r="M123">
            <v>2296760</v>
          </cell>
          <cell r="N123">
            <v>2585041</v>
          </cell>
          <cell r="O123">
            <v>2930041</v>
          </cell>
          <cell r="P123">
            <v>3297041</v>
          </cell>
        </row>
        <row r="124">
          <cell r="B124" t="str">
            <v>Net Operating Profit</v>
          </cell>
          <cell r="E124">
            <v>2348937</v>
          </cell>
          <cell r="F124">
            <v>942865</v>
          </cell>
          <cell r="G124">
            <v>1737493</v>
          </cell>
          <cell r="H124">
            <v>1503216</v>
          </cell>
          <cell r="I124">
            <v>1385567</v>
          </cell>
          <cell r="J124">
            <v>907996</v>
          </cell>
          <cell r="K124">
            <v>4640585</v>
          </cell>
          <cell r="L124">
            <v>3341553</v>
          </cell>
          <cell r="M124">
            <v>1145421</v>
          </cell>
          <cell r="N124">
            <v>4760924</v>
          </cell>
          <cell r="O124">
            <v>-2119000</v>
          </cell>
          <cell r="P124">
            <v>-1607000</v>
          </cell>
        </row>
        <row r="125">
          <cell r="B125" t="str">
            <v>Op Profit YTD</v>
          </cell>
          <cell r="E125">
            <v>2348937</v>
          </cell>
          <cell r="F125">
            <v>3291802</v>
          </cell>
          <cell r="G125">
            <v>5029295</v>
          </cell>
          <cell r="H125">
            <v>6532511</v>
          </cell>
          <cell r="I125">
            <v>7918078</v>
          </cell>
          <cell r="J125">
            <v>8826074</v>
          </cell>
          <cell r="K125">
            <v>13466659</v>
          </cell>
          <cell r="L125">
            <v>16808212</v>
          </cell>
          <cell r="M125">
            <v>17953633</v>
          </cell>
          <cell r="N125">
            <v>22714557</v>
          </cell>
          <cell r="O125">
            <v>20595557</v>
          </cell>
          <cell r="P125">
            <v>18988557</v>
          </cell>
        </row>
        <row r="126">
          <cell r="B126" t="str">
            <v>DEBTORS AT M/END</v>
          </cell>
          <cell r="E126">
            <v>182002533.09</v>
          </cell>
          <cell r="F126">
            <v>208670833.84999999</v>
          </cell>
          <cell r="G126">
            <v>232171710.21000001</v>
          </cell>
          <cell r="H126">
            <v>229414933.47999999</v>
          </cell>
          <cell r="I126">
            <v>198575711.71000004</v>
          </cell>
          <cell r="J126">
            <v>158157104.39999995</v>
          </cell>
          <cell r="K126">
            <v>145174000</v>
          </cell>
          <cell r="L126">
            <v>133652980</v>
          </cell>
          <cell r="M126">
            <v>119853891</v>
          </cell>
          <cell r="N126">
            <v>132583789</v>
          </cell>
          <cell r="O126">
            <v>171024000</v>
          </cell>
          <cell r="P126">
            <v>193779000</v>
          </cell>
        </row>
        <row r="128">
          <cell r="B128" t="str">
            <v>Revenue</v>
          </cell>
          <cell r="E128">
            <v>64733316.461313389</v>
          </cell>
          <cell r="F128">
            <v>57565577.549723499</v>
          </cell>
          <cell r="G128">
            <v>52218850.665471122</v>
          </cell>
          <cell r="H128">
            <v>50374572.141907945</v>
          </cell>
          <cell r="I128">
            <v>29136349.083017401</v>
          </cell>
          <cell r="J128">
            <v>15135683.700166835</v>
          </cell>
          <cell r="K128">
            <v>41791261.547074743</v>
          </cell>
          <cell r="L128">
            <v>39220487.592803158</v>
          </cell>
          <cell r="M128">
            <v>37672314.648978844</v>
          </cell>
          <cell r="N128">
            <v>51671580.349869527</v>
          </cell>
          <cell r="O128">
            <v>54957300.56238284</v>
          </cell>
          <cell r="P128">
            <v>61867666.458376728</v>
          </cell>
        </row>
        <row r="129">
          <cell r="B129" t="str">
            <v>Revenue YTD</v>
          </cell>
          <cell r="E129">
            <v>64733316.461313389</v>
          </cell>
          <cell r="F129">
            <v>122298894.01103689</v>
          </cell>
          <cell r="G129">
            <v>174517744.67650801</v>
          </cell>
          <cell r="H129">
            <v>224892316.81841594</v>
          </cell>
          <cell r="I129">
            <v>254028665.90143335</v>
          </cell>
          <cell r="J129">
            <v>269164349.60160017</v>
          </cell>
          <cell r="K129">
            <v>310955611.14867491</v>
          </cell>
          <cell r="L129">
            <v>350176098.74147809</v>
          </cell>
          <cell r="M129">
            <v>387848413.39045691</v>
          </cell>
          <cell r="N129">
            <v>439519993.74032646</v>
          </cell>
          <cell r="O129">
            <v>494477294.30270928</v>
          </cell>
          <cell r="P129">
            <v>556344960.76108599</v>
          </cell>
        </row>
        <row r="130">
          <cell r="B130" t="str">
            <v>Gross Margin</v>
          </cell>
          <cell r="E130">
            <v>4600569.9507013448</v>
          </cell>
          <cell r="F130">
            <v>3982870.2389161563</v>
          </cell>
          <cell r="G130">
            <v>4734525.5381650534</v>
          </cell>
          <cell r="H130">
            <v>4490540.8126283567</v>
          </cell>
          <cell r="I130">
            <v>4451854.7295939559</v>
          </cell>
          <cell r="J130">
            <v>4245092.2287721317</v>
          </cell>
          <cell r="K130">
            <v>6580442.9544515386</v>
          </cell>
          <cell r="L130">
            <v>6318567.9887632933</v>
          </cell>
          <cell r="M130">
            <v>4700781.7873511165</v>
          </cell>
          <cell r="N130">
            <v>7338394.5213801488</v>
          </cell>
          <cell r="O130">
            <v>3549260.5707144346</v>
          </cell>
          <cell r="P130">
            <v>3429841.0053461087</v>
          </cell>
        </row>
        <row r="131">
          <cell r="B131" t="str">
            <v>GM YTD</v>
          </cell>
          <cell r="E131">
            <v>4600569.9507013448</v>
          </cell>
          <cell r="F131">
            <v>8583440.1896175016</v>
          </cell>
          <cell r="G131">
            <v>13317965.727782555</v>
          </cell>
          <cell r="H131">
            <v>17808506.540410914</v>
          </cell>
          <cell r="I131">
            <v>22260361.270004869</v>
          </cell>
          <cell r="J131">
            <v>26505453.498777002</v>
          </cell>
          <cell r="K131">
            <v>33085896.453228541</v>
          </cell>
          <cell r="L131">
            <v>39404464.441991836</v>
          </cell>
          <cell r="M131">
            <v>44105246.229342952</v>
          </cell>
          <cell r="N131">
            <v>51443640.750723101</v>
          </cell>
          <cell r="O131">
            <v>54992901.321437538</v>
          </cell>
          <cell r="P131">
            <v>58422742.32678365</v>
          </cell>
        </row>
        <row r="132">
          <cell r="B132" t="str">
            <v>OPEX (+ve !)</v>
          </cell>
          <cell r="E132">
            <v>2812103.4786407165</v>
          </cell>
          <cell r="F132">
            <v>3186036.1822090619</v>
          </cell>
          <cell r="G132">
            <v>3409852.5859357752</v>
          </cell>
          <cell r="H132">
            <v>3314442.4757379293</v>
          </cell>
          <cell r="I132">
            <v>3351137.3531421223</v>
          </cell>
          <cell r="J132">
            <v>3462608.7373386431</v>
          </cell>
          <cell r="K132">
            <v>3310385.3690398433</v>
          </cell>
          <cell r="L132">
            <v>3899618.7545983545</v>
          </cell>
          <cell r="M132">
            <v>3731319.8450045288</v>
          </cell>
          <cell r="N132">
            <v>3852674.4169991855</v>
          </cell>
          <cell r="O132">
            <v>4780948.4135249602</v>
          </cell>
          <cell r="P132">
            <v>4290772.7556759007</v>
          </cell>
        </row>
        <row r="133">
          <cell r="B133" t="str">
            <v>Opex YTD</v>
          </cell>
          <cell r="E133">
            <v>2812103.4786407165</v>
          </cell>
          <cell r="F133">
            <v>5998139.660849778</v>
          </cell>
          <cell r="G133">
            <v>9407992.2467855532</v>
          </cell>
          <cell r="H133">
            <v>12722434.722523483</v>
          </cell>
          <cell r="I133">
            <v>16073572.075665604</v>
          </cell>
          <cell r="J133">
            <v>19536180.813004248</v>
          </cell>
          <cell r="K133">
            <v>22846566.182044093</v>
          </cell>
          <cell r="L133">
            <v>26746184.936642446</v>
          </cell>
          <cell r="M133">
            <v>30477504.781646974</v>
          </cell>
          <cell r="N133">
            <v>34330179.198646158</v>
          </cell>
          <cell r="O133">
            <v>39111127.612171121</v>
          </cell>
          <cell r="P133">
            <v>43401900.367847025</v>
          </cell>
        </row>
        <row r="134">
          <cell r="B134" t="str">
            <v>Depreciation (+ve !)</v>
          </cell>
          <cell r="E134">
            <v>159782.42027970575</v>
          </cell>
          <cell r="F134">
            <v>159409.94334698954</v>
          </cell>
          <cell r="G134">
            <v>162026.99356945459</v>
          </cell>
          <cell r="H134">
            <v>167214.99617444529</v>
          </cell>
          <cell r="I134">
            <v>172637.88229935564</v>
          </cell>
          <cell r="J134">
            <v>175519.09960283415</v>
          </cell>
          <cell r="K134">
            <v>177117.79682480439</v>
          </cell>
          <cell r="L134">
            <v>183946.22433282054</v>
          </cell>
          <cell r="M134">
            <v>189430.88877236232</v>
          </cell>
          <cell r="N134">
            <v>199014.87014511164</v>
          </cell>
          <cell r="O134">
            <v>239533.43053530515</v>
          </cell>
          <cell r="P134">
            <v>254808.02610567244</v>
          </cell>
        </row>
        <row r="135">
          <cell r="B135" t="str">
            <v>Depn YTD</v>
          </cell>
          <cell r="E135">
            <v>159782.42027970575</v>
          </cell>
          <cell r="F135">
            <v>319192.3636266953</v>
          </cell>
          <cell r="G135">
            <v>481219.35719614988</v>
          </cell>
          <cell r="H135">
            <v>648434.35337059514</v>
          </cell>
          <cell r="I135">
            <v>821072.23566995072</v>
          </cell>
          <cell r="J135">
            <v>996591.33527278481</v>
          </cell>
          <cell r="K135">
            <v>1173709.1320975893</v>
          </cell>
          <cell r="L135">
            <v>1357655.3564304099</v>
          </cell>
          <cell r="M135">
            <v>1547086.2452027723</v>
          </cell>
          <cell r="N135">
            <v>1746101.1153478839</v>
          </cell>
          <cell r="O135">
            <v>1985634.545883189</v>
          </cell>
          <cell r="P135">
            <v>2240442.5719888615</v>
          </cell>
        </row>
        <row r="136">
          <cell r="B136" t="str">
            <v>Net Operating Profit</v>
          </cell>
          <cell r="E136">
            <v>1628684.0517809228</v>
          </cell>
          <cell r="F136">
            <v>637424.11336010497</v>
          </cell>
          <cell r="G136">
            <v>1162645.9586598235</v>
          </cell>
          <cell r="H136">
            <v>1008883.3407159827</v>
          </cell>
          <cell r="I136">
            <v>928079.49415247771</v>
          </cell>
          <cell r="J136">
            <v>606964.3918306547</v>
          </cell>
          <cell r="K136">
            <v>3092939.7885868913</v>
          </cell>
          <cell r="L136">
            <v>2235003.0098321182</v>
          </cell>
          <cell r="M136">
            <v>780031.05357422563</v>
          </cell>
          <cell r="N136">
            <v>3286705.2342358516</v>
          </cell>
          <cell r="O136">
            <v>-1471221.2733458309</v>
          </cell>
          <cell r="P136">
            <v>-1115739.7764354649</v>
          </cell>
        </row>
        <row r="137">
          <cell r="B137" t="str">
            <v>Op Profit YTD</v>
          </cell>
          <cell r="E137">
            <v>1628684.0517809228</v>
          </cell>
          <cell r="F137">
            <v>2266108.1651410279</v>
          </cell>
          <cell r="G137">
            <v>3428754.1238008514</v>
          </cell>
          <cell r="H137">
            <v>4437637.4645168344</v>
          </cell>
          <cell r="I137">
            <v>5365716.9586693123</v>
          </cell>
          <cell r="J137">
            <v>5972681.3504999671</v>
          </cell>
          <cell r="K137">
            <v>9065621.1390868574</v>
          </cell>
          <cell r="L137">
            <v>11300624.148918975</v>
          </cell>
          <cell r="M137">
            <v>12080655.2024932</v>
          </cell>
          <cell r="N137">
            <v>15367360.436729051</v>
          </cell>
          <cell r="O137">
            <v>13896139.163383219</v>
          </cell>
          <cell r="P137">
            <v>12780399.386947755</v>
          </cell>
        </row>
        <row r="138">
          <cell r="B138" t="str">
            <v>Ave in month for CE</v>
          </cell>
          <cell r="E138">
            <v>814342.0258904614</v>
          </cell>
          <cell r="F138">
            <v>318712.05668005248</v>
          </cell>
          <cell r="G138">
            <v>581322.97932991176</v>
          </cell>
          <cell r="H138">
            <v>504441.67035799136</v>
          </cell>
          <cell r="I138">
            <v>464039.74707623885</v>
          </cell>
          <cell r="J138">
            <v>303482.19591532735</v>
          </cell>
          <cell r="K138">
            <v>1546469.8942934456</v>
          </cell>
          <cell r="L138">
            <v>1117501.5049160591</v>
          </cell>
          <cell r="M138">
            <v>390015.52678711282</v>
          </cell>
          <cell r="N138">
            <v>1643352.6171179258</v>
          </cell>
          <cell r="O138">
            <v>-735610.63667291543</v>
          </cell>
          <cell r="P138">
            <v>-557869.88821773243</v>
          </cell>
        </row>
      </sheetData>
      <sheetData sheetId="6" refreshError="1">
        <row r="5">
          <cell r="E5" t="str">
            <v>Jan</v>
          </cell>
          <cell r="F5" t="str">
            <v>Feb</v>
          </cell>
          <cell r="G5" t="str">
            <v>Mar</v>
          </cell>
          <cell r="H5" t="str">
            <v>Apr</v>
          </cell>
          <cell r="I5" t="str">
            <v>May</v>
          </cell>
          <cell r="J5" t="str">
            <v>Jun</v>
          </cell>
          <cell r="K5" t="str">
            <v>Jul</v>
          </cell>
          <cell r="L5" t="str">
            <v>Aug</v>
          </cell>
          <cell r="M5" t="str">
            <v>Sep</v>
          </cell>
          <cell r="N5" t="str">
            <v>Oct</v>
          </cell>
          <cell r="O5" t="str">
            <v>Nov</v>
          </cell>
          <cell r="P5" t="str">
            <v>Dec</v>
          </cell>
        </row>
        <row r="7">
          <cell r="A7" t="str">
            <v>Goodwill</v>
          </cell>
          <cell r="E7">
            <v>137053.24103</v>
          </cell>
          <cell r="G7">
            <v>134710.08090999999</v>
          </cell>
          <cell r="H7">
            <v>133219.00083999999</v>
          </cell>
          <cell r="I7">
            <v>131727.92079</v>
          </cell>
          <cell r="J7">
            <v>130236.84070999999</v>
          </cell>
          <cell r="K7">
            <v>128745.76063999998</v>
          </cell>
          <cell r="L7">
            <v>127255</v>
          </cell>
          <cell r="M7">
            <v>125764</v>
          </cell>
          <cell r="N7">
            <v>124273</v>
          </cell>
          <cell r="O7">
            <v>122781</v>
          </cell>
          <cell r="P7">
            <v>121290</v>
          </cell>
        </row>
        <row r="8">
          <cell r="A8" t="str">
            <v>Other intangible assets</v>
          </cell>
          <cell r="E8">
            <v>5319.4331300000013</v>
          </cell>
          <cell r="G8">
            <v>5596.8702599999997</v>
          </cell>
          <cell r="H8">
            <v>5798.77394</v>
          </cell>
          <cell r="I8">
            <v>5865.2830599999998</v>
          </cell>
          <cell r="J8">
            <v>5891.3987899999984</v>
          </cell>
          <cell r="K8">
            <v>5934.8864299999996</v>
          </cell>
          <cell r="L8">
            <v>5895</v>
          </cell>
          <cell r="M8">
            <v>5933</v>
          </cell>
          <cell r="N8">
            <v>5922</v>
          </cell>
          <cell r="O8">
            <v>5902</v>
          </cell>
          <cell r="P8">
            <v>6551</v>
          </cell>
        </row>
        <row r="9">
          <cell r="A9" t="str">
            <v>Formation costs</v>
          </cell>
          <cell r="E9">
            <v>468.78167000000002</v>
          </cell>
          <cell r="G9">
            <v>430.46156000000008</v>
          </cell>
          <cell r="H9">
            <v>411.30152000000004</v>
          </cell>
          <cell r="I9">
            <v>392.14146999999997</v>
          </cell>
          <cell r="J9">
            <v>372.98140000000001</v>
          </cell>
          <cell r="K9">
            <v>353.82137</v>
          </cell>
          <cell r="L9">
            <v>335</v>
          </cell>
          <cell r="M9">
            <v>316</v>
          </cell>
          <cell r="N9">
            <v>296</v>
          </cell>
          <cell r="O9">
            <v>277</v>
          </cell>
          <cell r="P9">
            <v>258</v>
          </cell>
        </row>
        <row r="10">
          <cell r="A10" t="str">
            <v>Tangible assets</v>
          </cell>
          <cell r="E10">
            <v>2250.3137700000002</v>
          </cell>
          <cell r="G10">
            <v>2192.6782699999994</v>
          </cell>
          <cell r="H10">
            <v>2162.7692499999998</v>
          </cell>
          <cell r="I10">
            <v>2253.06322</v>
          </cell>
          <cell r="J10">
            <v>2251.0668599999999</v>
          </cell>
          <cell r="K10">
            <v>2273.0882899999997</v>
          </cell>
          <cell r="L10">
            <v>2445</v>
          </cell>
          <cell r="M10">
            <v>2473</v>
          </cell>
          <cell r="N10">
            <v>2489</v>
          </cell>
          <cell r="O10">
            <v>2643</v>
          </cell>
          <cell r="P10">
            <v>3692</v>
          </cell>
        </row>
        <row r="11">
          <cell r="A11" t="str">
            <v>Fixed Assets</v>
          </cell>
          <cell r="E11">
            <v>145091.76959999997</v>
          </cell>
          <cell r="G11">
            <v>142930.09099999996</v>
          </cell>
          <cell r="H11">
            <v>141591.84555</v>
          </cell>
          <cell r="I11">
            <v>140238.40854</v>
          </cell>
          <cell r="J11">
            <v>138752.28776000004</v>
          </cell>
          <cell r="K11">
            <v>137307.55672999998</v>
          </cell>
          <cell r="L11">
            <v>135930</v>
          </cell>
          <cell r="M11">
            <v>134486</v>
          </cell>
          <cell r="N11">
            <v>132980</v>
          </cell>
          <cell r="O11">
            <v>131603</v>
          </cell>
          <cell r="P11">
            <v>131791</v>
          </cell>
        </row>
        <row r="13">
          <cell r="A13" t="str">
            <v>Current Assets</v>
          </cell>
        </row>
        <row r="14">
          <cell r="A14" t="str">
            <v xml:space="preserve">   Accounts receivable</v>
          </cell>
          <cell r="E14">
            <v>182002.53309000001</v>
          </cell>
          <cell r="G14">
            <v>232171.71020999987</v>
          </cell>
          <cell r="H14">
            <v>229414.93347999995</v>
          </cell>
          <cell r="I14">
            <v>198575.71171</v>
          </cell>
          <cell r="J14">
            <v>158157.70987999995</v>
          </cell>
          <cell r="K14">
            <v>145173.50083000009</v>
          </cell>
          <cell r="L14">
            <v>133653</v>
          </cell>
          <cell r="M14">
            <v>119854</v>
          </cell>
          <cell r="N14">
            <v>132584</v>
          </cell>
          <cell r="O14">
            <v>143744</v>
          </cell>
          <cell r="P14">
            <v>138148</v>
          </cell>
        </row>
        <row r="15">
          <cell r="A15" t="str">
            <v xml:space="preserve">   Bank</v>
          </cell>
          <cell r="E15">
            <v>24381.544570000009</v>
          </cell>
          <cell r="G15">
            <v>15747.710499999997</v>
          </cell>
          <cell r="H15">
            <v>18554.658360000005</v>
          </cell>
          <cell r="I15">
            <v>4740.3104400000002</v>
          </cell>
          <cell r="J15">
            <v>2988.1926699999999</v>
          </cell>
          <cell r="K15">
            <v>1896.4366300000002</v>
          </cell>
          <cell r="L15">
            <v>11746</v>
          </cell>
          <cell r="M15">
            <v>18206</v>
          </cell>
          <cell r="N15">
            <v>22290</v>
          </cell>
          <cell r="O15">
            <v>18808</v>
          </cell>
          <cell r="P15">
            <v>23795</v>
          </cell>
        </row>
        <row r="16">
          <cell r="A16" t="str">
            <v xml:space="preserve">   Other</v>
          </cell>
          <cell r="E16">
            <v>38122.824710000001</v>
          </cell>
          <cell r="G16">
            <v>27869.23072</v>
          </cell>
          <cell r="H16">
            <v>22707.304339999995</v>
          </cell>
          <cell r="I16">
            <v>19341.790510000003</v>
          </cell>
          <cell r="J16">
            <v>16569.477609999998</v>
          </cell>
          <cell r="K16">
            <v>12836.79326</v>
          </cell>
          <cell r="L16">
            <v>11894</v>
          </cell>
          <cell r="M16">
            <v>11089</v>
          </cell>
          <cell r="N16">
            <v>10928</v>
          </cell>
          <cell r="O16">
            <v>10397</v>
          </cell>
          <cell r="P16">
            <v>1349</v>
          </cell>
        </row>
        <row r="17">
          <cell r="E17">
            <v>244506.90237000003</v>
          </cell>
          <cell r="G17">
            <v>275788.65142999991</v>
          </cell>
          <cell r="H17">
            <v>270676.89617999992</v>
          </cell>
          <cell r="I17">
            <v>222657.81265999997</v>
          </cell>
          <cell r="J17">
            <v>177715.38016000009</v>
          </cell>
          <cell r="K17">
            <v>159906.73072000008</v>
          </cell>
          <cell r="L17">
            <v>157293</v>
          </cell>
          <cell r="M17">
            <v>149149</v>
          </cell>
          <cell r="N17">
            <v>165802</v>
          </cell>
          <cell r="O17">
            <v>172949</v>
          </cell>
          <cell r="P17">
            <v>163292</v>
          </cell>
        </row>
        <row r="18">
          <cell r="A18" t="str">
            <v>Current Liabilities</v>
          </cell>
        </row>
        <row r="19">
          <cell r="A19" t="str">
            <v xml:space="preserve">   Short term loans</v>
          </cell>
          <cell r="E19">
            <v>-30000</v>
          </cell>
          <cell r="G19">
            <v>-45000</v>
          </cell>
          <cell r="H19">
            <v>-45000</v>
          </cell>
          <cell r="I19">
            <v>-45000</v>
          </cell>
          <cell r="J19">
            <v>-55000</v>
          </cell>
          <cell r="K19">
            <v>-25000</v>
          </cell>
          <cell r="L19">
            <v>-35000</v>
          </cell>
          <cell r="M19">
            <v>-30000</v>
          </cell>
          <cell r="N19">
            <v>-20000</v>
          </cell>
          <cell r="O19">
            <v>-20000</v>
          </cell>
          <cell r="P19">
            <v>-20000</v>
          </cell>
        </row>
        <row r="20">
          <cell r="A20" t="str">
            <v xml:space="preserve">   Accounts payable</v>
          </cell>
          <cell r="E20">
            <v>-191682.72035999998</v>
          </cell>
          <cell r="G20">
            <v>-206196.25899000003</v>
          </cell>
          <cell r="H20">
            <v>-199770.46600999997</v>
          </cell>
          <cell r="I20">
            <v>-150612.80138000005</v>
          </cell>
          <cell r="J20">
            <v>-94893.307889999996</v>
          </cell>
          <cell r="K20">
            <v>-102566.27783999998</v>
          </cell>
          <cell r="L20">
            <v>-86794</v>
          </cell>
          <cell r="M20">
            <v>-82647</v>
          </cell>
          <cell r="N20">
            <v>-104499</v>
          </cell>
          <cell r="O20">
            <v>-113014</v>
          </cell>
          <cell r="P20">
            <v>-107350</v>
          </cell>
        </row>
        <row r="21">
          <cell r="A21" t="str">
            <v xml:space="preserve">   Miscellaneous</v>
          </cell>
          <cell r="E21">
            <v>0</v>
          </cell>
          <cell r="G21">
            <v>0</v>
          </cell>
          <cell r="H21">
            <v>0</v>
          </cell>
          <cell r="I21">
            <v>0</v>
          </cell>
          <cell r="J21">
            <v>0</v>
          </cell>
          <cell r="K21">
            <v>0</v>
          </cell>
          <cell r="L21">
            <v>0</v>
          </cell>
          <cell r="M21">
            <v>0</v>
          </cell>
        </row>
        <row r="22">
          <cell r="E22">
            <v>-221682.72035999998</v>
          </cell>
          <cell r="G22">
            <v>-251196.25898999991</v>
          </cell>
          <cell r="H22">
            <v>-244770.46600999992</v>
          </cell>
          <cell r="I22">
            <v>-195612.80138000005</v>
          </cell>
          <cell r="J22">
            <v>-149893.30789</v>
          </cell>
          <cell r="K22">
            <v>-127566.27784</v>
          </cell>
          <cell r="L22">
            <v>-121794</v>
          </cell>
          <cell r="M22">
            <v>-112647</v>
          </cell>
          <cell r="N22">
            <v>-124499</v>
          </cell>
          <cell r="O22">
            <v>-133014</v>
          </cell>
          <cell r="P22">
            <v>-127350</v>
          </cell>
        </row>
        <row r="24">
          <cell r="A24" t="str">
            <v>Net Current Assets</v>
          </cell>
          <cell r="E24">
            <v>22824.182010000048</v>
          </cell>
          <cell r="G24">
            <v>24592.392439999803</v>
          </cell>
          <cell r="H24">
            <v>25906.430170000091</v>
          </cell>
          <cell r="I24">
            <v>27045.01127999997</v>
          </cell>
          <cell r="J24">
            <v>27822.072270000048</v>
          </cell>
          <cell r="K24">
            <v>32340.452880000237</v>
          </cell>
          <cell r="L24">
            <v>35499</v>
          </cell>
          <cell r="M24">
            <v>36502</v>
          </cell>
          <cell r="N24">
            <v>41303</v>
          </cell>
          <cell r="O24">
            <v>39935</v>
          </cell>
          <cell r="P24">
            <v>35942</v>
          </cell>
        </row>
        <row r="26">
          <cell r="A26" t="str">
            <v>Long term liabilities</v>
          </cell>
          <cell r="E26">
            <v>-46.611530000000002</v>
          </cell>
          <cell r="G26">
            <v>-46.611530000000002</v>
          </cell>
          <cell r="H26">
            <v>-46.611530000000002</v>
          </cell>
          <cell r="I26">
            <v>-48.99653</v>
          </cell>
          <cell r="J26">
            <v>-48.99653</v>
          </cell>
          <cell r="K26">
            <v>-48.99653</v>
          </cell>
          <cell r="L26">
            <v>-49</v>
          </cell>
          <cell r="M26">
            <v>-50</v>
          </cell>
          <cell r="N26">
            <v>-49</v>
          </cell>
          <cell r="O26">
            <v>-57</v>
          </cell>
          <cell r="P26">
            <v>-71</v>
          </cell>
        </row>
        <row r="28">
          <cell r="A28" t="str">
            <v>Net Assets</v>
          </cell>
          <cell r="E28">
            <v>167869.34008000002</v>
          </cell>
          <cell r="G28">
            <v>167475.87190999987</v>
          </cell>
          <cell r="H28">
            <v>167451.66418999998</v>
          </cell>
          <cell r="I28">
            <v>167234.42329000018</v>
          </cell>
          <cell r="J28">
            <v>166525.36349999969</v>
          </cell>
          <cell r="K28">
            <v>169599.01307999974</v>
          </cell>
          <cell r="L28">
            <v>171380</v>
          </cell>
          <cell r="M28">
            <v>170938</v>
          </cell>
          <cell r="N28">
            <v>174234</v>
          </cell>
          <cell r="O28">
            <v>171481</v>
          </cell>
          <cell r="P28">
            <v>167662</v>
          </cell>
        </row>
        <row r="32">
          <cell r="A32" t="str">
            <v>Share capital</v>
          </cell>
          <cell r="E32">
            <v>212621</v>
          </cell>
          <cell r="G32">
            <v>212621</v>
          </cell>
          <cell r="H32">
            <v>212621</v>
          </cell>
          <cell r="I32">
            <v>212621</v>
          </cell>
          <cell r="J32">
            <v>212621</v>
          </cell>
          <cell r="K32">
            <v>212621</v>
          </cell>
          <cell r="L32">
            <v>212621</v>
          </cell>
          <cell r="M32">
            <v>212621</v>
          </cell>
          <cell r="N32">
            <v>212621</v>
          </cell>
          <cell r="O32">
            <v>212621</v>
          </cell>
          <cell r="P32">
            <v>212621</v>
          </cell>
        </row>
        <row r="33">
          <cell r="A33" t="str">
            <v>Retained earnings</v>
          </cell>
          <cell r="E33">
            <v>-44751.622859999981</v>
          </cell>
          <cell r="G33">
            <v>-45145.128089999911</v>
          </cell>
          <cell r="H33">
            <v>-45169.335809999822</v>
          </cell>
          <cell r="I33">
            <v>-45386.57670999979</v>
          </cell>
          <cell r="J33">
            <v>-46095.636500000037</v>
          </cell>
          <cell r="K33">
            <v>-43022.648819999929</v>
          </cell>
          <cell r="L33">
            <v>-41241</v>
          </cell>
          <cell r="M33">
            <v>-41683</v>
          </cell>
          <cell r="N33">
            <v>-38387</v>
          </cell>
          <cell r="O33">
            <v>-41140</v>
          </cell>
          <cell r="P33">
            <v>-44959</v>
          </cell>
        </row>
        <row r="35">
          <cell r="A35" t="str">
            <v>Shareholders' Funds</v>
          </cell>
          <cell r="E35">
            <v>167869.37714000003</v>
          </cell>
          <cell r="G35">
            <v>167475.87191000007</v>
          </cell>
          <cell r="H35">
            <v>167451.66419000019</v>
          </cell>
          <cell r="I35">
            <v>167234.42329000021</v>
          </cell>
          <cell r="J35">
            <v>166525.36349999998</v>
          </cell>
          <cell r="K35">
            <v>169598.35118000006</v>
          </cell>
          <cell r="L35">
            <v>171380</v>
          </cell>
          <cell r="M35">
            <v>170938</v>
          </cell>
          <cell r="N35">
            <v>174234</v>
          </cell>
          <cell r="O35">
            <v>171481</v>
          </cell>
          <cell r="P35">
            <v>167662</v>
          </cell>
        </row>
        <row r="38">
          <cell r="A38" t="str">
            <v>Net debt: Euro'000 Mth</v>
          </cell>
          <cell r="E38">
            <v>10271.06253000001</v>
          </cell>
          <cell r="F38">
            <v>5618.4554299999909</v>
          </cell>
          <cell r="G38">
            <v>-29252.289500000003</v>
          </cell>
          <cell r="H38">
            <v>2806.9478600000075</v>
          </cell>
          <cell r="I38">
            <v>-13814.347920000004</v>
          </cell>
          <cell r="J38">
            <v>-11752.117770000004</v>
          </cell>
          <cell r="K38">
            <v>28908.243960000003</v>
          </cell>
          <cell r="L38">
            <v>-150.43663000000015</v>
          </cell>
          <cell r="M38">
            <v>11460</v>
          </cell>
          <cell r="N38">
            <v>14084</v>
          </cell>
          <cell r="O38">
            <v>-3482</v>
          </cell>
          <cell r="P38">
            <v>4987</v>
          </cell>
        </row>
        <row r="39">
          <cell r="A39" t="str">
            <v>Net debt: Euro'000 YTD</v>
          </cell>
          <cell r="E39">
            <v>-5618.4554299999909</v>
          </cell>
          <cell r="F39">
            <v>0</v>
          </cell>
          <cell r="G39">
            <v>-29252.289500000003</v>
          </cell>
          <cell r="H39">
            <v>-26445.341639999995</v>
          </cell>
          <cell r="I39">
            <v>-40259.689559999999</v>
          </cell>
          <cell r="J39">
            <v>-52011.807330000003</v>
          </cell>
          <cell r="K39">
            <v>-23103.56337</v>
          </cell>
          <cell r="L39">
            <v>-23254</v>
          </cell>
          <cell r="M39">
            <v>-11794</v>
          </cell>
          <cell r="N39">
            <v>2290</v>
          </cell>
          <cell r="O39">
            <v>-1192</v>
          </cell>
          <cell r="P39">
            <v>3795</v>
          </cell>
        </row>
        <row r="40">
          <cell r="A40" t="str">
            <v>FX closing rate</v>
          </cell>
          <cell r="E40">
            <v>1.4652000000000001</v>
          </cell>
          <cell r="F40">
            <v>1.49343</v>
          </cell>
          <cell r="G40">
            <v>1.4954400000000001</v>
          </cell>
          <cell r="H40">
            <v>1.4845600000000001</v>
          </cell>
          <cell r="I40">
            <v>1.50139</v>
          </cell>
          <cell r="J40">
            <v>1.4905351021016544</v>
          </cell>
          <cell r="K40">
            <v>1.5103500000000001</v>
          </cell>
          <cell r="L40">
            <v>1.48017</v>
          </cell>
          <cell r="M40">
            <v>1.45688</v>
          </cell>
          <cell r="N40">
            <v>1.4402999999999999</v>
          </cell>
          <cell r="O40">
            <v>1.4382299999999999</v>
          </cell>
          <cell r="P40">
            <v>1.4138299999999999</v>
          </cell>
        </row>
        <row r="41">
          <cell r="A41" t="str">
            <v>Net debt £'000 YTD</v>
          </cell>
          <cell r="E41">
            <v>-3834.5996655746594</v>
          </cell>
          <cell r="F41">
            <v>0</v>
          </cell>
          <cell r="G41">
            <v>-19560.991748248009</v>
          </cell>
          <cell r="H41">
            <v>-17813.58896912216</v>
          </cell>
          <cell r="I41">
            <v>-26814.944524740407</v>
          </cell>
          <cell r="J41">
            <v>-34894.721537697005</v>
          </cell>
          <cell r="K41">
            <v>-15296.827470453867</v>
          </cell>
          <cell r="L41">
            <v>-15710.357594060142</v>
          </cell>
          <cell r="M41">
            <v>-8095.38191203119</v>
          </cell>
          <cell r="N41">
            <v>1589.9465389155039</v>
          </cell>
          <cell r="O41">
            <v>-828.79650681740759</v>
          </cell>
          <cell r="P41">
            <v>2684.1982416556448</v>
          </cell>
        </row>
        <row r="43">
          <cell r="A43" t="str">
            <v>Net debt £'000 - Mth</v>
          </cell>
          <cell r="E43">
            <v>7010.0071867321931</v>
          </cell>
          <cell r="F43">
            <v>3762.1150171082613</v>
          </cell>
          <cell r="G43">
            <v>-19560.991748248009</v>
          </cell>
          <cell r="H43">
            <v>1890.7608045481538</v>
          </cell>
          <cell r="I43">
            <v>-9201.0389838749452</v>
          </cell>
          <cell r="J43">
            <v>-7884.4958118930035</v>
          </cell>
          <cell r="K43">
            <v>19140.095977753503</v>
          </cell>
          <cell r="L43">
            <v>-101.63469736584321</v>
          </cell>
          <cell r="M43">
            <v>7866.1248695843178</v>
          </cell>
          <cell r="N43">
            <v>9778.5183642296743</v>
          </cell>
          <cell r="O43">
            <v>-2421.0314066595747</v>
          </cell>
          <cell r="P43">
            <v>3527.298190022846</v>
          </cell>
        </row>
        <row r="50">
          <cell r="A50" t="str">
            <v>Goodwill</v>
          </cell>
          <cell r="E50">
            <v>137659.97700000001</v>
          </cell>
          <cell r="G50">
            <v>135653.467</v>
          </cell>
          <cell r="H50">
            <v>134154.378</v>
          </cell>
          <cell r="I50">
            <v>132655.29</v>
          </cell>
          <cell r="J50">
            <v>131156.20199999999</v>
          </cell>
          <cell r="K50">
            <v>129657.113</v>
          </cell>
          <cell r="L50">
            <v>128158</v>
          </cell>
          <cell r="M50">
            <v>126659</v>
          </cell>
          <cell r="N50">
            <v>125160</v>
          </cell>
          <cell r="O50">
            <v>123661</v>
          </cell>
          <cell r="P50">
            <v>122162</v>
          </cell>
        </row>
        <row r="51">
          <cell r="A51" t="str">
            <v>Other intangible assets</v>
          </cell>
          <cell r="E51">
            <v>3118.0210000000002</v>
          </cell>
          <cell r="G51">
            <v>2886.692</v>
          </cell>
          <cell r="H51">
            <v>2771.0259999999998</v>
          </cell>
          <cell r="I51">
            <v>2655.3620000000001</v>
          </cell>
          <cell r="J51">
            <v>2539.6959999999999</v>
          </cell>
          <cell r="K51">
            <v>2424.0309999999999</v>
          </cell>
          <cell r="L51">
            <v>2308</v>
          </cell>
          <cell r="M51">
            <v>2193</v>
          </cell>
          <cell r="N51">
            <v>2077</v>
          </cell>
          <cell r="O51">
            <v>1961</v>
          </cell>
          <cell r="P51">
            <v>1846</v>
          </cell>
        </row>
        <row r="52">
          <cell r="A52" t="str">
            <v>Formation costs</v>
          </cell>
          <cell r="E52">
            <v>1149.6030000000001</v>
          </cell>
          <cell r="G52">
            <v>1149.6030000000001</v>
          </cell>
          <cell r="H52">
            <v>1149.6030000000001</v>
          </cell>
          <cell r="I52">
            <v>1149.6030000000001</v>
          </cell>
          <cell r="J52">
            <v>1149.6030000000001</v>
          </cell>
          <cell r="K52">
            <v>1149.6030000000001</v>
          </cell>
          <cell r="L52">
            <v>1150</v>
          </cell>
          <cell r="M52">
            <v>1150</v>
          </cell>
          <cell r="N52">
            <v>1150</v>
          </cell>
          <cell r="O52">
            <v>1150</v>
          </cell>
          <cell r="P52">
            <v>1150</v>
          </cell>
        </row>
        <row r="53">
          <cell r="A53" t="str">
            <v>Tangible assets</v>
          </cell>
          <cell r="E53">
            <v>3436.4090000000001</v>
          </cell>
          <cell r="G53">
            <v>4076.0039999999999</v>
          </cell>
          <cell r="H53">
            <v>4343.7190000000001</v>
          </cell>
          <cell r="I53">
            <v>4576.7110000000002</v>
          </cell>
          <cell r="J53">
            <v>4774.9799999999996</v>
          </cell>
          <cell r="K53">
            <v>4938.5290000000005</v>
          </cell>
          <cell r="L53">
            <v>5067</v>
          </cell>
          <cell r="M53">
            <v>5161</v>
          </cell>
          <cell r="N53">
            <v>5221</v>
          </cell>
          <cell r="O53">
            <v>5245</v>
          </cell>
          <cell r="P53">
            <v>5235</v>
          </cell>
        </row>
        <row r="54">
          <cell r="A54" t="str">
            <v>Fixed Assets</v>
          </cell>
          <cell r="E54">
            <v>145364.01</v>
          </cell>
          <cell r="G54">
            <v>143765.766</v>
          </cell>
          <cell r="H54">
            <v>142418.726</v>
          </cell>
          <cell r="I54">
            <v>141036.96599999999</v>
          </cell>
          <cell r="J54">
            <v>139620.481</v>
          </cell>
          <cell r="K54">
            <v>138169.27600000001</v>
          </cell>
          <cell r="L54">
            <v>136683</v>
          </cell>
          <cell r="M54">
            <v>135163</v>
          </cell>
          <cell r="N54">
            <v>133608</v>
          </cell>
          <cell r="O54">
            <v>132017</v>
          </cell>
          <cell r="P54">
            <v>130393</v>
          </cell>
        </row>
        <row r="56">
          <cell r="A56" t="str">
            <v>Current Assets</v>
          </cell>
        </row>
        <row r="57">
          <cell r="A57" t="str">
            <v xml:space="preserve">   Accounts receivable</v>
          </cell>
          <cell r="E57">
            <v>162020.875</v>
          </cell>
          <cell r="G57">
            <v>163147.18299999999</v>
          </cell>
          <cell r="H57">
            <v>151740.77299999999</v>
          </cell>
          <cell r="I57">
            <v>137038.74</v>
          </cell>
          <cell r="J57">
            <v>125701.183</v>
          </cell>
          <cell r="K57">
            <v>109102.36599999999</v>
          </cell>
          <cell r="L57">
            <v>97564</v>
          </cell>
          <cell r="M57">
            <v>96913</v>
          </cell>
          <cell r="N57">
            <v>104806</v>
          </cell>
          <cell r="O57">
            <v>120169</v>
          </cell>
          <cell r="P57">
            <v>136433</v>
          </cell>
        </row>
        <row r="58">
          <cell r="A58" t="str">
            <v xml:space="preserve">   Bank</v>
          </cell>
          <cell r="E58">
            <v>-25701.919999999998</v>
          </cell>
          <cell r="G58">
            <v>-43151.987999999998</v>
          </cell>
          <cell r="H58">
            <v>-37898.805999999997</v>
          </cell>
          <cell r="I58">
            <v>-31971.493999999999</v>
          </cell>
          <cell r="J58">
            <v>-20264.511999999999</v>
          </cell>
          <cell r="K58">
            <v>-6204.0550000000003</v>
          </cell>
          <cell r="L58">
            <v>11508</v>
          </cell>
          <cell r="M58">
            <v>24310</v>
          </cell>
          <cell r="N58">
            <v>27871</v>
          </cell>
          <cell r="O58">
            <v>25118</v>
          </cell>
          <cell r="P58">
            <v>12640</v>
          </cell>
        </row>
        <row r="59">
          <cell r="A59" t="str">
            <v xml:space="preserve">   Other</v>
          </cell>
          <cell r="E59">
            <v>16859.323</v>
          </cell>
          <cell r="G59">
            <v>6859.3230000000003</v>
          </cell>
          <cell r="H59">
            <v>6859.3230000000003</v>
          </cell>
          <cell r="I59">
            <v>6859.3230000000003</v>
          </cell>
          <cell r="J59">
            <v>1859.3230000000001</v>
          </cell>
          <cell r="K59">
            <v>1859.3230000000001</v>
          </cell>
          <cell r="L59">
            <v>1859</v>
          </cell>
          <cell r="M59">
            <v>1859</v>
          </cell>
          <cell r="N59">
            <v>1859</v>
          </cell>
          <cell r="O59">
            <v>1859</v>
          </cell>
          <cell r="P59">
            <v>1859</v>
          </cell>
        </row>
        <row r="60">
          <cell r="E60">
            <v>153178.27799999999</v>
          </cell>
          <cell r="G60">
            <v>126854.518</v>
          </cell>
          <cell r="H60">
            <v>120701.29</v>
          </cell>
          <cell r="I60">
            <v>111926.569</v>
          </cell>
          <cell r="J60">
            <v>107295.99400000001</v>
          </cell>
          <cell r="K60">
            <v>104757.63400000001</v>
          </cell>
          <cell r="L60">
            <v>110931</v>
          </cell>
          <cell r="M60">
            <v>123082</v>
          </cell>
          <cell r="N60">
            <v>134536</v>
          </cell>
          <cell r="O60">
            <v>147146</v>
          </cell>
          <cell r="P60">
            <v>150932</v>
          </cell>
        </row>
        <row r="61">
          <cell r="A61" t="str">
            <v>Current Liabilities</v>
          </cell>
        </row>
        <row r="62">
          <cell r="A62" t="str">
            <v xml:space="preserve">   Short term loans</v>
          </cell>
          <cell r="E62">
            <v>-30.312000000000001</v>
          </cell>
          <cell r="G62">
            <v>-30.312000000000001</v>
          </cell>
          <cell r="H62">
            <v>-30.312000000000001</v>
          </cell>
          <cell r="I62">
            <v>-30.312000000000001</v>
          </cell>
          <cell r="J62">
            <v>-30.312000000000001</v>
          </cell>
          <cell r="K62">
            <v>-30.312000000000001</v>
          </cell>
          <cell r="L62">
            <v>-30</v>
          </cell>
          <cell r="M62">
            <v>-30</v>
          </cell>
          <cell r="N62">
            <v>-30</v>
          </cell>
          <cell r="O62">
            <v>-30</v>
          </cell>
          <cell r="P62">
            <v>-30</v>
          </cell>
        </row>
        <row r="63">
          <cell r="A63" t="str">
            <v xml:space="preserve">   Accounts payable</v>
          </cell>
          <cell r="E63">
            <v>-138485.443</v>
          </cell>
          <cell r="G63">
            <v>-109324.667</v>
          </cell>
          <cell r="H63">
            <v>-104989.732</v>
          </cell>
          <cell r="I63">
            <v>-95035.591</v>
          </cell>
          <cell r="J63">
            <v>-89744.255000000005</v>
          </cell>
          <cell r="K63">
            <v>-84030.752999999997</v>
          </cell>
          <cell r="L63">
            <v>-86889</v>
          </cell>
          <cell r="M63">
            <v>-98027</v>
          </cell>
          <cell r="N63">
            <v>-107610</v>
          </cell>
          <cell r="O63">
            <v>-119088</v>
          </cell>
          <cell r="P63">
            <v>-121106</v>
          </cell>
        </row>
        <row r="64">
          <cell r="A64" t="str">
            <v xml:space="preserve">   Miscellaneous</v>
          </cell>
          <cell r="E64">
            <v>0</v>
          </cell>
          <cell r="G64">
            <v>0</v>
          </cell>
          <cell r="H64">
            <v>0</v>
          </cell>
          <cell r="I64">
            <v>0</v>
          </cell>
          <cell r="J64">
            <v>0</v>
          </cell>
          <cell r="K64">
            <v>0</v>
          </cell>
          <cell r="L64">
            <v>0</v>
          </cell>
          <cell r="M64">
            <v>0</v>
          </cell>
          <cell r="P64">
            <v>0</v>
          </cell>
        </row>
        <row r="65">
          <cell r="E65">
            <v>-138515.755</v>
          </cell>
          <cell r="G65">
            <v>-109354.97900000001</v>
          </cell>
          <cell r="H65">
            <v>-105020.04399999999</v>
          </cell>
          <cell r="I65">
            <v>-95065.903000000006</v>
          </cell>
          <cell r="J65">
            <v>-89774.566999999995</v>
          </cell>
          <cell r="K65">
            <v>-84061.065000000002</v>
          </cell>
          <cell r="L65">
            <v>-86919</v>
          </cell>
          <cell r="M65">
            <v>-98057</v>
          </cell>
          <cell r="N65">
            <v>-107640</v>
          </cell>
          <cell r="O65">
            <v>-119118</v>
          </cell>
          <cell r="P65">
            <v>-121136</v>
          </cell>
        </row>
        <row r="67">
          <cell r="A67" t="str">
            <v>Net Current Assets</v>
          </cell>
          <cell r="E67">
            <v>14662.522999999999</v>
          </cell>
          <cell r="G67">
            <v>17499.539000000001</v>
          </cell>
          <cell r="H67">
            <v>15681.245999999999</v>
          </cell>
          <cell r="I67">
            <v>16860.666000000001</v>
          </cell>
          <cell r="J67">
            <v>17521.427</v>
          </cell>
          <cell r="K67">
            <v>20696.569</v>
          </cell>
          <cell r="L67">
            <v>24012</v>
          </cell>
          <cell r="M67">
            <v>25025</v>
          </cell>
          <cell r="N67">
            <v>26896</v>
          </cell>
          <cell r="O67">
            <v>28028</v>
          </cell>
          <cell r="P67">
            <v>29796</v>
          </cell>
        </row>
        <row r="69">
          <cell r="A69" t="str">
            <v>Long term liabilities</v>
          </cell>
          <cell r="E69">
            <v>-9.3000000000000007</v>
          </cell>
          <cell r="G69">
            <v>-9.3000000000000007</v>
          </cell>
          <cell r="H69">
            <v>-9.3000000000000007</v>
          </cell>
          <cell r="I69">
            <v>-9.3000000000000007</v>
          </cell>
          <cell r="J69">
            <v>-9.3000000000000007</v>
          </cell>
          <cell r="K69">
            <v>-9.3000000000000007</v>
          </cell>
          <cell r="L69">
            <v>-9</v>
          </cell>
          <cell r="M69">
            <v>-9</v>
          </cell>
          <cell r="N69">
            <v>-9</v>
          </cell>
          <cell r="O69">
            <v>-9</v>
          </cell>
          <cell r="P69">
            <v>-9</v>
          </cell>
        </row>
        <row r="71">
          <cell r="A71" t="str">
            <v>Net Assets</v>
          </cell>
          <cell r="E71">
            <v>160017.23300000001</v>
          </cell>
          <cell r="G71">
            <v>161256.005</v>
          </cell>
          <cell r="H71">
            <v>158090.67199999999</v>
          </cell>
          <cell r="I71">
            <v>157888.33199999999</v>
          </cell>
          <cell r="J71">
            <v>157132.60800000001</v>
          </cell>
          <cell r="K71">
            <v>158856.54500000001</v>
          </cell>
          <cell r="L71">
            <v>160686</v>
          </cell>
          <cell r="M71">
            <v>160179</v>
          </cell>
          <cell r="N71">
            <v>160495</v>
          </cell>
          <cell r="O71">
            <v>160036</v>
          </cell>
          <cell r="P71">
            <v>160180</v>
          </cell>
        </row>
        <row r="75">
          <cell r="A75" t="str">
            <v>Share capital</v>
          </cell>
          <cell r="E75">
            <v>212621</v>
          </cell>
          <cell r="G75">
            <v>212621</v>
          </cell>
          <cell r="H75">
            <v>212621</v>
          </cell>
          <cell r="I75">
            <v>212621</v>
          </cell>
          <cell r="J75">
            <v>212621</v>
          </cell>
          <cell r="K75">
            <v>212621</v>
          </cell>
          <cell r="L75">
            <v>212621</v>
          </cell>
          <cell r="M75">
            <v>212621</v>
          </cell>
          <cell r="N75">
            <v>212621</v>
          </cell>
          <cell r="O75">
            <v>212621</v>
          </cell>
          <cell r="P75">
            <v>212621</v>
          </cell>
        </row>
        <row r="76">
          <cell r="A76" t="str">
            <v>Retained earnings</v>
          </cell>
          <cell r="E76">
            <v>-52603.767</v>
          </cell>
          <cell r="G76">
            <v>-51364.995000000003</v>
          </cell>
          <cell r="H76">
            <v>-54530.328000000001</v>
          </cell>
          <cell r="I76">
            <v>-54732.667999999998</v>
          </cell>
          <cell r="J76">
            <v>-55488.391000000003</v>
          </cell>
          <cell r="K76">
            <v>-53764.455999999998</v>
          </cell>
          <cell r="L76">
            <v>-51935</v>
          </cell>
          <cell r="M76">
            <v>-52442</v>
          </cell>
          <cell r="N76">
            <v>-52126</v>
          </cell>
          <cell r="O76">
            <v>-52586</v>
          </cell>
          <cell r="P76">
            <v>-52441</v>
          </cell>
        </row>
        <row r="78">
          <cell r="A78" t="str">
            <v>Shareholders' Funds</v>
          </cell>
          <cell r="E78">
            <v>160017.23300000001</v>
          </cell>
          <cell r="G78">
            <v>161256.005</v>
          </cell>
          <cell r="H78">
            <v>158090.67199999999</v>
          </cell>
          <cell r="I78">
            <v>157888.33199999999</v>
          </cell>
          <cell r="J78">
            <v>157132.609</v>
          </cell>
          <cell r="K78">
            <v>158856.54399999999</v>
          </cell>
          <cell r="L78">
            <v>160686</v>
          </cell>
          <cell r="M78">
            <v>160179</v>
          </cell>
          <cell r="N78">
            <v>160495</v>
          </cell>
          <cell r="O78">
            <v>160035</v>
          </cell>
          <cell r="P78">
            <v>160180</v>
          </cell>
        </row>
        <row r="81">
          <cell r="A81" t="str">
            <v>Net debt: Euro'000 Mth</v>
          </cell>
          <cell r="E81">
            <v>-9842.7140399999989</v>
          </cell>
          <cell r="F81">
            <v>25732.232</v>
          </cell>
          <cell r="G81">
            <v>-43182.299999999996</v>
          </cell>
          <cell r="H81">
            <v>5253.1820000000007</v>
          </cell>
          <cell r="I81">
            <v>5927.3119999999944</v>
          </cell>
          <cell r="J81">
            <v>11706.982</v>
          </cell>
          <cell r="K81">
            <v>14060.457</v>
          </cell>
          <cell r="L81">
            <v>17712.366999999998</v>
          </cell>
          <cell r="M81">
            <v>12802</v>
          </cell>
          <cell r="N81">
            <v>3561</v>
          </cell>
          <cell r="O81">
            <v>-2753</v>
          </cell>
          <cell r="P81">
            <v>-12478</v>
          </cell>
        </row>
        <row r="82">
          <cell r="A82" t="str">
            <v>Net debt: Euro'000 YTD</v>
          </cell>
          <cell r="E82">
            <v>-25732.232</v>
          </cell>
          <cell r="F82">
            <v>0</v>
          </cell>
          <cell r="G82">
            <v>-43182.299999999996</v>
          </cell>
          <cell r="H82">
            <v>-37929.117999999995</v>
          </cell>
          <cell r="I82">
            <v>-32001.806</v>
          </cell>
          <cell r="J82">
            <v>-20294.824000000001</v>
          </cell>
          <cell r="K82">
            <v>-6234.3670000000002</v>
          </cell>
          <cell r="L82">
            <v>11478</v>
          </cell>
          <cell r="M82">
            <v>24280</v>
          </cell>
          <cell r="N82">
            <v>27841</v>
          </cell>
          <cell r="O82">
            <v>25088</v>
          </cell>
          <cell r="P82">
            <v>12610</v>
          </cell>
        </row>
        <row r="83">
          <cell r="A83" t="str">
            <v>FX closing rate</v>
          </cell>
          <cell r="E83">
            <v>1.48</v>
          </cell>
          <cell r="F83">
            <v>1.48</v>
          </cell>
          <cell r="G83">
            <v>1.48</v>
          </cell>
          <cell r="H83">
            <v>1.48</v>
          </cell>
          <cell r="I83">
            <v>1.48</v>
          </cell>
          <cell r="J83">
            <v>1.48</v>
          </cell>
          <cell r="K83">
            <v>1.48</v>
          </cell>
          <cell r="L83">
            <v>1.48</v>
          </cell>
          <cell r="M83">
            <v>1.48</v>
          </cell>
          <cell r="N83">
            <v>1.48</v>
          </cell>
          <cell r="O83">
            <v>1.48</v>
          </cell>
          <cell r="P83">
            <v>1.48</v>
          </cell>
        </row>
        <row r="84">
          <cell r="A84" t="str">
            <v>Net debt £'000 YTD</v>
          </cell>
          <cell r="E84">
            <v>-17386.643243243245</v>
          </cell>
          <cell r="F84">
            <v>0</v>
          </cell>
          <cell r="G84">
            <v>-29177.229729729726</v>
          </cell>
          <cell r="H84">
            <v>-25627.782432432428</v>
          </cell>
          <cell r="I84">
            <v>-21622.841891891894</v>
          </cell>
          <cell r="J84">
            <v>-13712.718918918919</v>
          </cell>
          <cell r="K84">
            <v>-4212.4101351351355</v>
          </cell>
          <cell r="L84">
            <v>7755.4054054054059</v>
          </cell>
          <cell r="M84">
            <v>16405.405405405407</v>
          </cell>
          <cell r="N84">
            <v>18811.486486486487</v>
          </cell>
          <cell r="O84">
            <v>16951.35135135135</v>
          </cell>
          <cell r="P84">
            <v>8520.27027027027</v>
          </cell>
        </row>
        <row r="86">
          <cell r="A86" t="str">
            <v>Net debt £'000 - Mth</v>
          </cell>
          <cell r="E86">
            <v>-6650.4824594594584</v>
          </cell>
          <cell r="F86">
            <v>17386.643243243245</v>
          </cell>
          <cell r="G86">
            <v>-29177.229729729726</v>
          </cell>
          <cell r="H86">
            <v>3549.4472972972976</v>
          </cell>
          <cell r="I86">
            <v>4004.9405405405369</v>
          </cell>
          <cell r="J86">
            <v>7910.122972972973</v>
          </cell>
          <cell r="K86">
            <v>9500.3087837837847</v>
          </cell>
          <cell r="L86">
            <v>11967.81554054054</v>
          </cell>
          <cell r="M86">
            <v>8650</v>
          </cell>
          <cell r="N86">
            <v>2406.0810810810813</v>
          </cell>
          <cell r="O86">
            <v>-1860.1351351351352</v>
          </cell>
          <cell r="P86">
            <v>-8431.0810810810817</v>
          </cell>
        </row>
        <row r="92">
          <cell r="A92" t="str">
            <v>Goodwill</v>
          </cell>
          <cell r="F92">
            <v>152562.38011</v>
          </cell>
          <cell r="G92">
            <v>151083.0417</v>
          </cell>
          <cell r="H92">
            <v>149603.70330000002</v>
          </cell>
          <cell r="I92">
            <v>148124.36491</v>
          </cell>
          <cell r="J92">
            <v>146645.02650000001</v>
          </cell>
          <cell r="K92">
            <v>145165.6881</v>
          </cell>
          <cell r="L92">
            <v>143686.34973000002</v>
          </cell>
          <cell r="M92">
            <v>142207.01131</v>
          </cell>
          <cell r="N92">
            <v>140727.67290000001</v>
          </cell>
          <cell r="O92">
            <v>139248.33451999997</v>
          </cell>
          <cell r="P92">
            <v>137768.99610999998</v>
          </cell>
        </row>
        <row r="93">
          <cell r="A93" t="str">
            <v>Other intangible assets</v>
          </cell>
          <cell r="F93">
            <v>3133.0629999999996</v>
          </cell>
          <cell r="G93">
            <v>3141.74692</v>
          </cell>
          <cell r="H93">
            <v>3212.8874599999995</v>
          </cell>
          <cell r="I93">
            <v>3686.4782</v>
          </cell>
          <cell r="J93">
            <v>3727.5181499999994</v>
          </cell>
          <cell r="K93">
            <v>4359.3221800000001</v>
          </cell>
          <cell r="L93">
            <v>4419.7186099999999</v>
          </cell>
          <cell r="M93">
            <v>4543.0424899999998</v>
          </cell>
          <cell r="N93">
            <v>4724.3009700000002</v>
          </cell>
          <cell r="O93">
            <v>4778.5867600000001</v>
          </cell>
          <cell r="P93">
            <v>5339.0045799999998</v>
          </cell>
        </row>
        <row r="94">
          <cell r="A94" t="str">
            <v>Formation costs</v>
          </cell>
          <cell r="F94">
            <v>573.40342999999996</v>
          </cell>
          <cell r="G94">
            <v>555.90179999999998</v>
          </cell>
          <cell r="H94">
            <v>538.40016999999989</v>
          </cell>
          <cell r="I94">
            <v>520.89853999999991</v>
          </cell>
          <cell r="J94">
            <v>503.39688999999987</v>
          </cell>
          <cell r="K94">
            <v>583.74196999999992</v>
          </cell>
          <cell r="L94">
            <v>564.58192000000008</v>
          </cell>
          <cell r="M94">
            <v>545.42187000000001</v>
          </cell>
          <cell r="N94">
            <v>526.26182000000006</v>
          </cell>
          <cell r="O94">
            <v>507.10177000000004</v>
          </cell>
          <cell r="P94">
            <v>487.94171999999998</v>
          </cell>
        </row>
        <row r="95">
          <cell r="A95" t="str">
            <v>Tangible assets</v>
          </cell>
          <cell r="F95">
            <v>1137.2664600000001</v>
          </cell>
          <cell r="G95">
            <v>1162.5946099999999</v>
          </cell>
          <cell r="H95">
            <v>1485.5696600000003</v>
          </cell>
          <cell r="I95">
            <v>1819.7684700000007</v>
          </cell>
          <cell r="J95">
            <v>1868.0651200000004</v>
          </cell>
          <cell r="K95">
            <v>1951.9812999999999</v>
          </cell>
          <cell r="L95">
            <v>2004.11114</v>
          </cell>
          <cell r="M95">
            <v>2194.5136000000007</v>
          </cell>
          <cell r="N95">
            <v>2219.7302799999998</v>
          </cell>
          <cell r="O95">
            <v>2231.1087599999996</v>
          </cell>
          <cell r="P95">
            <v>2243.8554600000002</v>
          </cell>
        </row>
        <row r="96">
          <cell r="A96" t="str">
            <v>Fixed Assets</v>
          </cell>
          <cell r="F96">
            <v>157406.11300000001</v>
          </cell>
          <cell r="G96">
            <v>155943.28503</v>
          </cell>
          <cell r="H96">
            <v>154840.56059000001</v>
          </cell>
          <cell r="I96">
            <v>154151.51012000002</v>
          </cell>
          <cell r="J96">
            <v>152744.00666000001</v>
          </cell>
          <cell r="K96">
            <v>152060.73355</v>
          </cell>
          <cell r="L96">
            <v>150674.76140000005</v>
          </cell>
          <cell r="M96">
            <v>149489.98927000005</v>
          </cell>
          <cell r="N96">
            <v>148197.96596999996</v>
          </cell>
          <cell r="O96">
            <v>146765.13180999996</v>
          </cell>
          <cell r="P96">
            <v>145839.79786999998</v>
          </cell>
        </row>
        <row r="98">
          <cell r="A98" t="str">
            <v>Current Assets</v>
          </cell>
        </row>
        <row r="99">
          <cell r="A99" t="str">
            <v xml:space="preserve">   Accounts receivable</v>
          </cell>
          <cell r="F99">
            <v>51844.572070000009</v>
          </cell>
          <cell r="G99">
            <v>42545.982109999997</v>
          </cell>
          <cell r="H99">
            <v>46161.435980000009</v>
          </cell>
          <cell r="I99">
            <v>41328.481270000004</v>
          </cell>
          <cell r="J99">
            <v>41460</v>
          </cell>
          <cell r="K99">
            <v>90430.328970000002</v>
          </cell>
          <cell r="L99">
            <v>109570.27275999999</v>
          </cell>
          <cell r="M99">
            <v>98298.924089999986</v>
          </cell>
          <cell r="N99">
            <v>97279.715289999978</v>
          </cell>
          <cell r="O99">
            <v>142416.24727000005</v>
          </cell>
          <cell r="P99">
            <v>152593.42881999991</v>
          </cell>
        </row>
        <row r="100">
          <cell r="A100" t="str">
            <v xml:space="preserve">   Bank</v>
          </cell>
          <cell r="F100">
            <v>9936.1231800000023</v>
          </cell>
          <cell r="G100">
            <v>19811.645049999996</v>
          </cell>
          <cell r="H100">
            <v>16683.59333</v>
          </cell>
          <cell r="I100">
            <v>15943.310190000004</v>
          </cell>
          <cell r="J100">
            <v>8311</v>
          </cell>
          <cell r="K100">
            <v>14229.226290000001</v>
          </cell>
          <cell r="L100">
            <v>6458.9143999999997</v>
          </cell>
          <cell r="M100">
            <v>21359.17496</v>
          </cell>
          <cell r="N100">
            <v>26227.464129999997</v>
          </cell>
          <cell r="O100">
            <v>1256.8272999999999</v>
          </cell>
          <cell r="P100">
            <v>14110.482039999999</v>
          </cell>
        </row>
        <row r="101">
          <cell r="A101" t="str">
            <v xml:space="preserve">   Other</v>
          </cell>
          <cell r="F101">
            <v>963.85926000000006</v>
          </cell>
          <cell r="G101">
            <v>908.20725000000004</v>
          </cell>
          <cell r="H101">
            <v>2224.5284900000001</v>
          </cell>
          <cell r="I101">
            <v>2156.2867900000001</v>
          </cell>
          <cell r="J101">
            <v>2364.2709199999999</v>
          </cell>
          <cell r="K101">
            <v>51859.323079999995</v>
          </cell>
          <cell r="L101">
            <v>51844.98762</v>
          </cell>
          <cell r="M101">
            <v>51893.344969999998</v>
          </cell>
          <cell r="N101">
            <v>48828.989450000001</v>
          </cell>
          <cell r="O101">
            <v>47005.515550000004</v>
          </cell>
          <cell r="P101">
            <v>42678.778859999999</v>
          </cell>
        </row>
        <row r="102">
          <cell r="F102">
            <v>62744.55450999998</v>
          </cell>
          <cell r="G102">
            <v>63265.834409999996</v>
          </cell>
          <cell r="H102">
            <v>65069.557800000002</v>
          </cell>
          <cell r="I102">
            <v>59428.078250000006</v>
          </cell>
          <cell r="J102">
            <v>52135.270920000003</v>
          </cell>
          <cell r="K102">
            <v>156518.87834</v>
          </cell>
          <cell r="L102">
            <v>167874.17477999994</v>
          </cell>
          <cell r="M102">
            <v>171551.44402000005</v>
          </cell>
          <cell r="N102">
            <v>172336.16886999999</v>
          </cell>
          <cell r="O102">
            <v>190678.59012000007</v>
          </cell>
          <cell r="P102">
            <v>209382.68971999985</v>
          </cell>
        </row>
        <row r="103">
          <cell r="A103" t="str">
            <v>Current Liabilities</v>
          </cell>
        </row>
        <row r="104">
          <cell r="A104" t="str">
            <v xml:space="preserve">   Short term loans</v>
          </cell>
          <cell r="F104">
            <v>-30.311529999999998</v>
          </cell>
          <cell r="G104">
            <v>-30.311529999999998</v>
          </cell>
          <cell r="H104">
            <v>-30.311529999999998</v>
          </cell>
          <cell r="I104">
            <v>-30.311529999999998</v>
          </cell>
          <cell r="J104">
            <v>-30.311529999999998</v>
          </cell>
          <cell r="K104">
            <v>-30.311529999999998</v>
          </cell>
          <cell r="L104">
            <v>-30.311529999999998</v>
          </cell>
          <cell r="M104">
            <v>-10030.311529999999</v>
          </cell>
          <cell r="N104">
            <v>-30.311529999999998</v>
          </cell>
          <cell r="O104">
            <v>-3030.3115299999999</v>
          </cell>
          <cell r="P104">
            <v>-30000</v>
          </cell>
        </row>
        <row r="105">
          <cell r="A105" t="str">
            <v xml:space="preserve">   Accounts payable</v>
          </cell>
          <cell r="F105">
            <v>-62807.476970000003</v>
          </cell>
          <cell r="G105">
            <v>-60979.29546999999</v>
          </cell>
          <cell r="H105">
            <v>-59041.560089999992</v>
          </cell>
          <cell r="I105">
            <v>-55975.444009999999</v>
          </cell>
          <cell r="J105">
            <v>-44385</v>
          </cell>
          <cell r="K105">
            <v>-148248.14833</v>
          </cell>
          <cell r="L105">
            <v>-155392.99722000002</v>
          </cell>
          <cell r="M105">
            <v>-146562.14401999998</v>
          </cell>
          <cell r="N105">
            <v>-156947.62890999997</v>
          </cell>
          <cell r="O105">
            <v>-172555.45615999991</v>
          </cell>
          <cell r="P105">
            <v>-158098.20470999996</v>
          </cell>
        </row>
        <row r="106">
          <cell r="A106" t="str">
            <v xml:space="preserve">   Miscellaneous</v>
          </cell>
          <cell r="F106">
            <v>0</v>
          </cell>
          <cell r="G106">
            <v>0</v>
          </cell>
          <cell r="H106">
            <v>0</v>
          </cell>
          <cell r="I106">
            <v>0</v>
          </cell>
          <cell r="J106">
            <v>0</v>
          </cell>
          <cell r="K106">
            <v>0</v>
          </cell>
          <cell r="L106">
            <v>0</v>
          </cell>
          <cell r="M106">
            <v>0</v>
          </cell>
          <cell r="N106">
            <v>0</v>
          </cell>
          <cell r="O106">
            <v>0</v>
          </cell>
          <cell r="P106">
            <v>0</v>
          </cell>
        </row>
        <row r="107">
          <cell r="F107">
            <v>-62837.78850000001</v>
          </cell>
          <cell r="G107">
            <v>-61009.606999999989</v>
          </cell>
          <cell r="H107">
            <v>-59071.871619999991</v>
          </cell>
          <cell r="I107">
            <v>-56005.755539999998</v>
          </cell>
          <cell r="J107">
            <v>-44415.311529999999</v>
          </cell>
          <cell r="K107">
            <v>-148278.45985999997</v>
          </cell>
          <cell r="L107">
            <v>-155423.30875000003</v>
          </cell>
          <cell r="M107">
            <v>-156592.45554999998</v>
          </cell>
          <cell r="N107">
            <v>-156977.94043999998</v>
          </cell>
          <cell r="O107">
            <v>-175585.76768999992</v>
          </cell>
          <cell r="P107">
            <v>-188098.20470999996</v>
          </cell>
        </row>
        <row r="109">
          <cell r="A109" t="str">
            <v>Net Current Assets</v>
          </cell>
          <cell r="F109">
            <v>-93.233990000012966</v>
          </cell>
          <cell r="G109">
            <v>2256.2274100000168</v>
          </cell>
          <cell r="H109">
            <v>5997.6861800000124</v>
          </cell>
          <cell r="I109">
            <v>3422.3227100000095</v>
          </cell>
          <cell r="J109">
            <v>7719.9593900000036</v>
          </cell>
          <cell r="K109">
            <v>8240.4184800000094</v>
          </cell>
          <cell r="L109">
            <v>12450.866029999943</v>
          </cell>
          <cell r="M109">
            <v>14958.988469999971</v>
          </cell>
          <cell r="N109">
            <v>15358.228429999874</v>
          </cell>
          <cell r="O109">
            <v>15092.822430000162</v>
          </cell>
          <cell r="P109">
            <v>21284.485009999855</v>
          </cell>
        </row>
        <row r="111">
          <cell r="A111" t="str">
            <v>Long term liabilities</v>
          </cell>
          <cell r="F111">
            <v>0</v>
          </cell>
          <cell r="G111">
            <v>0</v>
          </cell>
          <cell r="H111">
            <v>-9</v>
          </cell>
          <cell r="I111">
            <v>-9</v>
          </cell>
          <cell r="J111">
            <v>-9</v>
          </cell>
          <cell r="K111">
            <v>-9.3000000000000007</v>
          </cell>
          <cell r="L111">
            <v>-9.3000000000000007</v>
          </cell>
          <cell r="M111">
            <v>-9.3000000000000007</v>
          </cell>
          <cell r="N111">
            <v>-9.3000000000000007</v>
          </cell>
          <cell r="O111">
            <v>-12.3</v>
          </cell>
          <cell r="P111">
            <v>-46.611530000000002</v>
          </cell>
        </row>
        <row r="113">
          <cell r="A113" t="str">
            <v>Net Assets</v>
          </cell>
          <cell r="F113">
            <v>157312.87901</v>
          </cell>
          <cell r="G113">
            <v>158199.51243999999</v>
          </cell>
          <cell r="H113">
            <v>160829.24677</v>
          </cell>
          <cell r="I113">
            <v>157564.83282999988</v>
          </cell>
          <cell r="J113">
            <v>160454.96605000002</v>
          </cell>
          <cell r="K113">
            <v>160291.85203000004</v>
          </cell>
          <cell r="L113">
            <v>163116.32743000003</v>
          </cell>
          <cell r="M113">
            <v>164439.17774000001</v>
          </cell>
          <cell r="N113">
            <v>163546.89439999993</v>
          </cell>
          <cell r="O113">
            <v>161845.65424000015</v>
          </cell>
          <cell r="P113">
            <v>167077.67135000005</v>
          </cell>
        </row>
        <row r="117">
          <cell r="A117" t="str">
            <v>Share capital</v>
          </cell>
          <cell r="F117">
            <v>201905.15925</v>
          </cell>
          <cell r="G117">
            <v>201905.15925</v>
          </cell>
          <cell r="H117">
            <v>206905.25</v>
          </cell>
          <cell r="I117">
            <v>206905.25</v>
          </cell>
          <cell r="J117">
            <v>212621</v>
          </cell>
          <cell r="K117">
            <v>212621</v>
          </cell>
          <cell r="L117">
            <v>212621</v>
          </cell>
          <cell r="M117">
            <v>212621</v>
          </cell>
          <cell r="N117">
            <v>212621</v>
          </cell>
          <cell r="O117">
            <v>212621</v>
          </cell>
          <cell r="P117">
            <v>212621</v>
          </cell>
        </row>
        <row r="118">
          <cell r="A118" t="str">
            <v>Retained earnings</v>
          </cell>
          <cell r="F118">
            <v>-44592.28024</v>
          </cell>
          <cell r="G118">
            <v>-43705.646810000006</v>
          </cell>
          <cell r="H118">
            <v>-46076.003230000002</v>
          </cell>
          <cell r="I118">
            <v>-49340.417170000001</v>
          </cell>
          <cell r="J118">
            <v>-52167.243480000005</v>
          </cell>
          <cell r="K118">
            <v>-52329.147969999882</v>
          </cell>
          <cell r="L118">
            <v>-49504.672570000002</v>
          </cell>
          <cell r="M118">
            <v>-48181.537389999969</v>
          </cell>
          <cell r="N118">
            <v>-49074.105600000119</v>
          </cell>
          <cell r="O118">
            <v>-50775.34576000004</v>
          </cell>
          <cell r="P118">
            <v>-45543</v>
          </cell>
        </row>
        <row r="120">
          <cell r="A120" t="str">
            <v>Shareholders' Funds</v>
          </cell>
          <cell r="F120">
            <v>157312.87901</v>
          </cell>
          <cell r="G120">
            <v>158199.51243999999</v>
          </cell>
          <cell r="H120">
            <v>160829.24677</v>
          </cell>
          <cell r="I120">
            <v>157564.83282999997</v>
          </cell>
          <cell r="J120">
            <v>160453.75652</v>
          </cell>
          <cell r="K120">
            <v>160291.85203000013</v>
          </cell>
          <cell r="L120">
            <v>163116.32743</v>
          </cell>
          <cell r="M120">
            <v>164439.46261000002</v>
          </cell>
          <cell r="N120">
            <v>163546.89439999987</v>
          </cell>
          <cell r="O120">
            <v>161845.65423999995</v>
          </cell>
          <cell r="P120">
            <v>167078</v>
          </cell>
        </row>
        <row r="123">
          <cell r="A123" t="str">
            <v>Net debt: Euro'000 Mth</v>
          </cell>
          <cell r="F123">
            <v>9905.8116500000015</v>
          </cell>
          <cell r="G123">
            <v>9875.521869999995</v>
          </cell>
          <cell r="H123">
            <v>-3128.0517199999958</v>
          </cell>
          <cell r="I123">
            <v>-740.28313999999773</v>
          </cell>
          <cell r="J123">
            <v>-7632.3101900000038</v>
          </cell>
          <cell r="K123">
            <v>5918.2262900000005</v>
          </cell>
          <cell r="L123">
            <v>-7770.3118899999999</v>
          </cell>
          <cell r="M123">
            <v>4900.2605600000015</v>
          </cell>
          <cell r="N123">
            <v>14868.289169999996</v>
          </cell>
          <cell r="O123">
            <v>-27970.636829999996</v>
          </cell>
          <cell r="P123">
            <v>-14116.033730000001</v>
          </cell>
        </row>
        <row r="124">
          <cell r="A124" t="str">
            <v>Net debt: Euro'000 YTD</v>
          </cell>
          <cell r="E124">
            <v>0</v>
          </cell>
          <cell r="F124">
            <v>9905.8116500000015</v>
          </cell>
          <cell r="G124">
            <v>19781.333519999996</v>
          </cell>
          <cell r="H124">
            <v>16653.281800000001</v>
          </cell>
          <cell r="I124">
            <v>15912.998660000003</v>
          </cell>
          <cell r="J124">
            <v>8280.6884699999991</v>
          </cell>
          <cell r="K124">
            <v>14198.91476</v>
          </cell>
          <cell r="L124">
            <v>6428.6028699999997</v>
          </cell>
          <cell r="M124">
            <v>11328.863430000001</v>
          </cell>
          <cell r="N124">
            <v>26197.152599999998</v>
          </cell>
          <cell r="O124">
            <v>-1773.48423</v>
          </cell>
          <cell r="P124">
            <v>-15889.517960000001</v>
          </cell>
        </row>
        <row r="125">
          <cell r="A125" t="str">
            <v>FX closing rate</v>
          </cell>
          <cell r="E125">
            <v>1.5311999999999999</v>
          </cell>
          <cell r="F125">
            <v>1.4616</v>
          </cell>
          <cell r="G125">
            <v>1.4486000000000001</v>
          </cell>
          <cell r="H125">
            <v>1.4320999999999999</v>
          </cell>
          <cell r="I125">
            <v>1.393</v>
          </cell>
          <cell r="J125">
            <v>1.4370000000000001</v>
          </cell>
          <cell r="K125">
            <v>1.4281999999999999</v>
          </cell>
          <cell r="L125">
            <v>1.4407000000000001</v>
          </cell>
          <cell r="M125">
            <v>1.4266000000000001</v>
          </cell>
          <cell r="N125">
            <v>1.4597</v>
          </cell>
          <cell r="O125">
            <v>1.4348000000000001</v>
          </cell>
          <cell r="P125">
            <v>1.4192499999999999</v>
          </cell>
        </row>
        <row r="126">
          <cell r="A126" t="str">
            <v>Net debt £'000 YTD</v>
          </cell>
          <cell r="E126">
            <v>0</v>
          </cell>
          <cell r="F126">
            <v>6777.3752394636022</v>
          </cell>
          <cell r="G126">
            <v>13655.48358415021</v>
          </cell>
          <cell r="H126">
            <v>11628.57468053907</v>
          </cell>
          <cell r="I126">
            <v>11423.54534099067</v>
          </cell>
          <cell r="J126">
            <v>5762.483277661795</v>
          </cell>
          <cell r="K126">
            <v>9941.8252065537035</v>
          </cell>
          <cell r="L126">
            <v>4462.1384535295338</v>
          </cell>
          <cell r="M126">
            <v>7941.1632062245899</v>
          </cell>
          <cell r="N126">
            <v>17946.94293347948</v>
          </cell>
          <cell r="O126">
            <v>-1236.0497839420127</v>
          </cell>
          <cell r="P126">
            <v>-11195.714609829136</v>
          </cell>
        </row>
        <row r="128">
          <cell r="A128" t="str">
            <v>Net debt £'000 - Mth</v>
          </cell>
          <cell r="E128">
            <v>0</v>
          </cell>
          <cell r="F128">
            <v>6777.3752394636022</v>
          </cell>
          <cell r="G128">
            <v>6817.2869460168395</v>
          </cell>
          <cell r="H128">
            <v>-2184.2411284128175</v>
          </cell>
          <cell r="I128">
            <v>-531.43082555635158</v>
          </cell>
          <cell r="J128">
            <v>-5311.2805775922088</v>
          </cell>
          <cell r="K128">
            <v>4143.8358003080812</v>
          </cell>
          <cell r="L128">
            <v>-5393.4281182758377</v>
          </cell>
          <cell r="M128">
            <v>3434.9225851675319</v>
          </cell>
          <cell r="N128">
            <v>10185.852688908677</v>
          </cell>
          <cell r="O128">
            <v>-19494.449979091158</v>
          </cell>
          <cell r="P128">
            <v>-9946.1220574246981</v>
          </cell>
        </row>
        <row r="134">
          <cell r="A134" t="str">
            <v>Goodwill</v>
          </cell>
          <cell r="E134">
            <v>137053.24103</v>
          </cell>
          <cell r="F134">
            <v>136201.16099</v>
          </cell>
          <cell r="G134">
            <v>134710.08090999999</v>
          </cell>
          <cell r="H134">
            <v>133219.00083999999</v>
          </cell>
          <cell r="I134">
            <v>131727.92079</v>
          </cell>
          <cell r="J134">
            <v>130236.84070999999</v>
          </cell>
          <cell r="K134">
            <v>128745.76063999998</v>
          </cell>
          <cell r="L134">
            <v>127254.68059</v>
          </cell>
          <cell r="M134">
            <v>125763.60051999999</v>
          </cell>
          <cell r="N134">
            <v>124272.52043999999</v>
          </cell>
          <cell r="O134">
            <v>122781.44039249998</v>
          </cell>
          <cell r="P134">
            <v>121290.36032666665</v>
          </cell>
        </row>
        <row r="135">
          <cell r="A135" t="str">
            <v>Other intangible assets</v>
          </cell>
          <cell r="E135">
            <v>5319.4331299999994</v>
          </cell>
          <cell r="F135">
            <v>5515.67623</v>
          </cell>
          <cell r="G135">
            <v>5596.8702599999997</v>
          </cell>
          <cell r="H135">
            <v>5798.77394</v>
          </cell>
          <cell r="I135">
            <v>5865.2830599999998</v>
          </cell>
          <cell r="J135">
            <v>5891.3987899999984</v>
          </cell>
          <cell r="K135">
            <v>5934.8864299999996</v>
          </cell>
          <cell r="L135">
            <v>5895.1216300000006</v>
          </cell>
          <cell r="M135">
            <v>5933.0927500000007</v>
          </cell>
          <cell r="N135">
            <v>5922.1655100000007</v>
          </cell>
          <cell r="O135">
            <v>6604.7707436666669</v>
          </cell>
          <cell r="P135">
            <v>6619.2320299999992</v>
          </cell>
        </row>
        <row r="136">
          <cell r="A136" t="str">
            <v>Formation costs</v>
          </cell>
          <cell r="E136">
            <v>468.78166999999996</v>
          </cell>
          <cell r="F136">
            <v>449.62160999999998</v>
          </cell>
          <cell r="G136">
            <v>430.46156000000002</v>
          </cell>
          <cell r="H136">
            <v>411.30152000000004</v>
          </cell>
          <cell r="I136">
            <v>392.14146999999997</v>
          </cell>
          <cell r="J136">
            <v>372.98140000000001</v>
          </cell>
          <cell r="K136">
            <v>353.82137</v>
          </cell>
          <cell r="L136">
            <v>334.66132000000005</v>
          </cell>
          <cell r="M136">
            <v>315.50127000000003</v>
          </cell>
          <cell r="N136">
            <v>296.34121999999996</v>
          </cell>
          <cell r="O136">
            <v>277.18116999999978</v>
          </cell>
          <cell r="P136">
            <v>258.02111999999977</v>
          </cell>
        </row>
        <row r="137">
          <cell r="A137" t="str">
            <v>Tangible assets</v>
          </cell>
          <cell r="E137">
            <v>2250.3137700000002</v>
          </cell>
          <cell r="F137">
            <v>2184.9292400000004</v>
          </cell>
          <cell r="G137">
            <v>2192.6782699999999</v>
          </cell>
          <cell r="H137">
            <v>2162.7692499999998</v>
          </cell>
          <cell r="I137">
            <v>2253.06322</v>
          </cell>
          <cell r="J137">
            <v>2251.0668599999999</v>
          </cell>
          <cell r="K137">
            <v>2273.0882899999997</v>
          </cell>
          <cell r="L137">
            <v>2445.3854799999999</v>
          </cell>
          <cell r="M137">
            <v>2473.47588</v>
          </cell>
          <cell r="N137">
            <v>2488.8763099999996</v>
          </cell>
          <cell r="O137">
            <v>3584.1275818333343</v>
          </cell>
          <cell r="P137">
            <v>3991.4702510000006</v>
          </cell>
        </row>
        <row r="138">
          <cell r="A138" t="str">
            <v>Fixed Assets</v>
          </cell>
          <cell r="E138">
            <v>145091.7696</v>
          </cell>
          <cell r="F138">
            <v>144351.38807000002</v>
          </cell>
          <cell r="G138">
            <v>142930.09099999999</v>
          </cell>
          <cell r="H138">
            <v>141591.84555000003</v>
          </cell>
          <cell r="I138">
            <v>140238.40854</v>
          </cell>
          <cell r="J138">
            <v>138752.28775999998</v>
          </cell>
          <cell r="K138">
            <v>137307.55672999995</v>
          </cell>
          <cell r="L138">
            <v>135929.84902000002</v>
          </cell>
          <cell r="M138">
            <v>134485.67042000001</v>
          </cell>
          <cell r="N138">
            <v>132979.90348000001</v>
          </cell>
          <cell r="O138">
            <v>133247.51988799998</v>
          </cell>
          <cell r="P138">
            <v>132159.08372766664</v>
          </cell>
        </row>
        <row r="140">
          <cell r="A140" t="str">
            <v>Current Assets</v>
          </cell>
        </row>
        <row r="141">
          <cell r="A141" t="str">
            <v xml:space="preserve">   Accounts receivable</v>
          </cell>
          <cell r="E141">
            <v>181898.57015000001</v>
          </cell>
          <cell r="F141">
            <v>208670.83385000002</v>
          </cell>
          <cell r="G141">
            <v>232171.71020999987</v>
          </cell>
          <cell r="H141">
            <v>229414.93347999995</v>
          </cell>
          <cell r="I141">
            <v>198575.71171</v>
          </cell>
          <cell r="J141">
            <v>155064.75604999991</v>
          </cell>
          <cell r="K141">
            <v>145173.50083000009</v>
          </cell>
          <cell r="L141">
            <v>133652.97984000001</v>
          </cell>
          <cell r="M141">
            <v>119853.89054000004</v>
          </cell>
          <cell r="N141">
            <v>132583.78892999998</v>
          </cell>
          <cell r="O141">
            <v>171023.66660999667</v>
          </cell>
          <cell r="P141">
            <v>193779.03091134064</v>
          </cell>
        </row>
        <row r="142">
          <cell r="A142" t="str">
            <v xml:space="preserve">   Bank</v>
          </cell>
          <cell r="E142">
            <v>24381.544570000009</v>
          </cell>
          <cell r="F142">
            <v>38738.218759999996</v>
          </cell>
          <cell r="G142">
            <v>15747.710499999997</v>
          </cell>
          <cell r="H142">
            <v>18554.658360000005</v>
          </cell>
          <cell r="I142">
            <v>4740.3104400000002</v>
          </cell>
          <cell r="J142">
            <v>6081.1464999999998</v>
          </cell>
          <cell r="K142">
            <v>1896.4366300000002</v>
          </cell>
          <cell r="L142">
            <v>11747.07062</v>
          </cell>
          <cell r="M142">
            <v>18205.627270000001</v>
          </cell>
          <cell r="N142">
            <v>22290.302370000001</v>
          </cell>
          <cell r="O142">
            <v>-7661.8130557647646</v>
          </cell>
          <cell r="P142">
            <v>-14857.889038972511</v>
          </cell>
        </row>
        <row r="143">
          <cell r="A143" t="str">
            <v xml:space="preserve">   Other</v>
          </cell>
          <cell r="E143">
            <v>38226.824710000008</v>
          </cell>
          <cell r="F143">
            <v>32752.982569999993</v>
          </cell>
          <cell r="G143">
            <v>27869.23072</v>
          </cell>
          <cell r="H143">
            <v>22707.304339999995</v>
          </cell>
          <cell r="I143">
            <v>19341.790510000003</v>
          </cell>
          <cell r="J143">
            <v>16569.477609999998</v>
          </cell>
          <cell r="K143">
            <v>12836.79326</v>
          </cell>
          <cell r="L143">
            <v>11893.931730000002</v>
          </cell>
          <cell r="M143">
            <v>11089.20184</v>
          </cell>
          <cell r="N143">
            <v>10928.42319</v>
          </cell>
          <cell r="O143">
            <v>8928.4231899999995</v>
          </cell>
          <cell r="P143">
            <v>1928.4231899999995</v>
          </cell>
        </row>
        <row r="144">
          <cell r="E144">
            <v>244506.93943000003</v>
          </cell>
          <cell r="F144">
            <v>280162.03518000001</v>
          </cell>
          <cell r="G144">
            <v>275788.65142999985</v>
          </cell>
          <cell r="H144">
            <v>270676.89617999992</v>
          </cell>
          <cell r="I144">
            <v>222657.81266</v>
          </cell>
          <cell r="J144">
            <v>177715.38015999991</v>
          </cell>
          <cell r="K144">
            <v>159906.73072000011</v>
          </cell>
          <cell r="L144">
            <v>157293.98219000004</v>
          </cell>
          <cell r="M144">
            <v>149148.71965000004</v>
          </cell>
          <cell r="N144">
            <v>165802.51448999997</v>
          </cell>
          <cell r="O144">
            <v>172290.2767442319</v>
          </cell>
          <cell r="P144">
            <v>180849.56506236814</v>
          </cell>
        </row>
        <row r="145">
          <cell r="A145" t="str">
            <v>Current Liabilities</v>
          </cell>
        </row>
        <row r="146">
          <cell r="A146" t="str">
            <v xml:space="preserve">   Short term loans</v>
          </cell>
          <cell r="E146">
            <v>-30000</v>
          </cell>
          <cell r="F146">
            <v>-30000</v>
          </cell>
          <cell r="G146">
            <v>-45000</v>
          </cell>
          <cell r="H146">
            <v>-45000</v>
          </cell>
          <cell r="I146">
            <v>-45000</v>
          </cell>
          <cell r="J146">
            <v>-55000</v>
          </cell>
          <cell r="K146">
            <v>-25000</v>
          </cell>
          <cell r="L146">
            <v>-35000</v>
          </cell>
          <cell r="M146">
            <v>-30000</v>
          </cell>
          <cell r="N146">
            <v>-20000</v>
          </cell>
          <cell r="O146">
            <v>0</v>
          </cell>
          <cell r="P146">
            <v>0</v>
          </cell>
        </row>
        <row r="147">
          <cell r="A147" t="str">
            <v xml:space="preserve">   Accounts payable</v>
          </cell>
          <cell r="E147">
            <v>-191682.72036000001</v>
          </cell>
          <cell r="F147">
            <v>-227142.91411000007</v>
          </cell>
          <cell r="G147">
            <v>-206196.2589899998</v>
          </cell>
          <cell r="H147">
            <v>-199770.46600999977</v>
          </cell>
          <cell r="I147">
            <v>-150612.80137999982</v>
          </cell>
          <cell r="J147">
            <v>-94893.307889999909</v>
          </cell>
          <cell r="K147">
            <v>-102566.93974</v>
          </cell>
          <cell r="L147">
            <v>-86795.027869999729</v>
          </cell>
          <cell r="M147">
            <v>-82646.813130000519</v>
          </cell>
          <cell r="N147">
            <v>-104498.56445999964</v>
          </cell>
          <cell r="O147">
            <v>-134885.79712644953</v>
          </cell>
          <cell r="P147">
            <v>-145504.81348841864</v>
          </cell>
        </row>
        <row r="148">
          <cell r="A148" t="str">
            <v xml:space="preserve">   Miscellaneous</v>
          </cell>
          <cell r="E148">
            <v>0</v>
          </cell>
          <cell r="F148">
            <v>0</v>
          </cell>
          <cell r="G148">
            <v>0</v>
          </cell>
          <cell r="H148">
            <v>0</v>
          </cell>
          <cell r="I148">
            <v>0</v>
          </cell>
          <cell r="J148">
            <v>0</v>
          </cell>
          <cell r="K148">
            <v>0</v>
          </cell>
          <cell r="L148">
            <v>0</v>
          </cell>
          <cell r="M148">
            <v>0</v>
          </cell>
          <cell r="N148">
            <v>0</v>
          </cell>
          <cell r="O148">
            <v>0</v>
          </cell>
          <cell r="P148">
            <v>0</v>
          </cell>
        </row>
        <row r="149">
          <cell r="E149">
            <v>-221682.72036000001</v>
          </cell>
          <cell r="F149">
            <v>-257142.91411000007</v>
          </cell>
          <cell r="G149">
            <v>-251196.2589899998</v>
          </cell>
          <cell r="H149">
            <v>-244770.46600999977</v>
          </cell>
          <cell r="I149">
            <v>-195612.80137999982</v>
          </cell>
          <cell r="J149">
            <v>-149893.30788999991</v>
          </cell>
          <cell r="K149">
            <v>-127566.93974</v>
          </cell>
          <cell r="L149">
            <v>-121795.02786999973</v>
          </cell>
          <cell r="M149">
            <v>-112646.81313000052</v>
          </cell>
          <cell r="N149">
            <v>-124498.56445999964</v>
          </cell>
          <cell r="O149">
            <v>-134885.79712644953</v>
          </cell>
          <cell r="P149">
            <v>-145504.81348841864</v>
          </cell>
        </row>
        <row r="151">
          <cell r="A151" t="str">
            <v>Net Current Assets</v>
          </cell>
          <cell r="E151">
            <v>22824.219070000021</v>
          </cell>
          <cell r="F151">
            <v>23019.121069999936</v>
          </cell>
          <cell r="G151">
            <v>24592.392440000054</v>
          </cell>
          <cell r="H151">
            <v>25906.430170000152</v>
          </cell>
          <cell r="I151">
            <v>27045.011280000181</v>
          </cell>
          <cell r="J151">
            <v>27822.072270000004</v>
          </cell>
          <cell r="K151">
            <v>32339.790980000107</v>
          </cell>
          <cell r="L151">
            <v>35498.95432000031</v>
          </cell>
          <cell r="M151">
            <v>36501.906519999524</v>
          </cell>
          <cell r="N151">
            <v>41303.950030000327</v>
          </cell>
          <cell r="O151">
            <v>37404.479617782374</v>
          </cell>
          <cell r="P151">
            <v>35344.751573949499</v>
          </cell>
        </row>
        <row r="153">
          <cell r="A153" t="str">
            <v>Long term liabilities</v>
          </cell>
          <cell r="E153">
            <v>-46.611530000000002</v>
          </cell>
          <cell r="F153">
            <v>-46.611530000000002</v>
          </cell>
          <cell r="G153">
            <v>-46.611530000000002</v>
          </cell>
          <cell r="H153">
            <v>-46.611530000000002</v>
          </cell>
          <cell r="I153">
            <v>-48.99653</v>
          </cell>
          <cell r="J153">
            <v>-48.99653</v>
          </cell>
          <cell r="K153">
            <v>-48.99653</v>
          </cell>
          <cell r="L153">
            <v>-48.99653</v>
          </cell>
          <cell r="M153">
            <v>-49.626529999999995</v>
          </cell>
          <cell r="N153">
            <v>-49.626529999999995</v>
          </cell>
          <cell r="O153">
            <v>-46.99653</v>
          </cell>
          <cell r="P153">
            <v>-48.99653</v>
          </cell>
        </row>
        <row r="155">
          <cell r="A155" t="str">
            <v>Net Assets</v>
          </cell>
          <cell r="E155">
            <v>167869.37714000003</v>
          </cell>
          <cell r="F155">
            <v>167323.89760999996</v>
          </cell>
          <cell r="G155">
            <v>167475.87191000005</v>
          </cell>
          <cell r="H155">
            <v>167451.66419000019</v>
          </cell>
          <cell r="I155">
            <v>167234.42329000018</v>
          </cell>
          <cell r="J155">
            <v>166525.36349999998</v>
          </cell>
          <cell r="K155">
            <v>169598.35118000006</v>
          </cell>
          <cell r="L155">
            <v>171379.80681000033</v>
          </cell>
          <cell r="M155">
            <v>170937.95040999952</v>
          </cell>
          <cell r="N155">
            <v>174234.22698000033</v>
          </cell>
          <cell r="O155">
            <v>170605.00297578235</v>
          </cell>
          <cell r="P155">
            <v>167454.83877161614</v>
          </cell>
        </row>
        <row r="159">
          <cell r="A159" t="str">
            <v>Share capital</v>
          </cell>
          <cell r="E159">
            <v>212621</v>
          </cell>
          <cell r="F159">
            <v>212621</v>
          </cell>
          <cell r="G159">
            <v>212621</v>
          </cell>
          <cell r="H159">
            <v>212621</v>
          </cell>
          <cell r="I159">
            <v>212621</v>
          </cell>
          <cell r="J159">
            <v>212621</v>
          </cell>
          <cell r="K159">
            <v>212621</v>
          </cell>
          <cell r="L159">
            <v>212621</v>
          </cell>
          <cell r="M159">
            <v>212621</v>
          </cell>
          <cell r="N159">
            <v>212621</v>
          </cell>
          <cell r="O159">
            <v>212623</v>
          </cell>
          <cell r="P159">
            <v>212621</v>
          </cell>
        </row>
        <row r="160">
          <cell r="A160" t="str">
            <v>Retained earnings</v>
          </cell>
          <cell r="E160">
            <v>-44751.622859999974</v>
          </cell>
          <cell r="F160">
            <v>-45297.102390000073</v>
          </cell>
          <cell r="G160">
            <v>-45145.128089999926</v>
          </cell>
          <cell r="H160">
            <v>-45169.335809999815</v>
          </cell>
          <cell r="I160">
            <v>-45386.57670999979</v>
          </cell>
          <cell r="J160">
            <v>-46095.636500000022</v>
          </cell>
          <cell r="K160">
            <v>-43022.648819999929</v>
          </cell>
          <cell r="L160">
            <v>-41241.193189999656</v>
          </cell>
          <cell r="M160">
            <v>-41683.04959000049</v>
          </cell>
          <cell r="N160">
            <v>-38386.773019999702</v>
          </cell>
          <cell r="O160">
            <v>-42017.99702421762</v>
          </cell>
          <cell r="P160">
            <v>-45166.161228383819</v>
          </cell>
        </row>
        <row r="162">
          <cell r="A162" t="str">
            <v>Shareholders' Funds</v>
          </cell>
          <cell r="E162">
            <v>167869.37714000003</v>
          </cell>
          <cell r="F162">
            <v>167323.89760999993</v>
          </cell>
          <cell r="G162">
            <v>167475.87191000007</v>
          </cell>
          <cell r="H162">
            <v>167451.66419000019</v>
          </cell>
          <cell r="I162">
            <v>167234.42329000021</v>
          </cell>
          <cell r="J162">
            <v>166525.36349999998</v>
          </cell>
          <cell r="K162">
            <v>169598.35118000006</v>
          </cell>
          <cell r="L162">
            <v>171379.80681000033</v>
          </cell>
          <cell r="M162">
            <v>170937.95040999952</v>
          </cell>
          <cell r="N162">
            <v>174234.2269800003</v>
          </cell>
          <cell r="O162">
            <v>170605.00297578238</v>
          </cell>
          <cell r="P162">
            <v>167454.83877161617</v>
          </cell>
        </row>
        <row r="165">
          <cell r="A165" t="str">
            <v>Net debt: Euro'000 Mth</v>
          </cell>
          <cell r="E165">
            <v>10271.06253000001</v>
          </cell>
          <cell r="F165">
            <v>14356.674189999987</v>
          </cell>
          <cell r="G165">
            <v>-37990.508260000002</v>
          </cell>
          <cell r="H165">
            <v>2806.9478600000075</v>
          </cell>
          <cell r="I165">
            <v>-13814.347920000004</v>
          </cell>
          <cell r="J165">
            <v>-8659.1639399999985</v>
          </cell>
          <cell r="K165">
            <v>25815.290129999998</v>
          </cell>
          <cell r="L165">
            <v>-149.36601000000155</v>
          </cell>
          <cell r="M165">
            <v>11458.556650000002</v>
          </cell>
          <cell r="N165">
            <v>14084.6751</v>
          </cell>
          <cell r="O165">
            <v>-9952.115425764765</v>
          </cell>
          <cell r="P165">
            <v>-7196.0759832077465</v>
          </cell>
        </row>
        <row r="166">
          <cell r="A166" t="str">
            <v>Net debt: Euro'000 YTD</v>
          </cell>
          <cell r="E166">
            <v>-5618.4554299999909</v>
          </cell>
          <cell r="F166">
            <v>8738.2187599999961</v>
          </cell>
          <cell r="G166">
            <v>-29252.289500000003</v>
          </cell>
          <cell r="H166">
            <v>-26445.341639999995</v>
          </cell>
          <cell r="I166">
            <v>-40259.689559999999</v>
          </cell>
          <cell r="J166">
            <v>-48918.853499999997</v>
          </cell>
          <cell r="K166">
            <v>-23103.56337</v>
          </cell>
          <cell r="L166">
            <v>-23252.929380000001</v>
          </cell>
          <cell r="M166">
            <v>-11794.372729999999</v>
          </cell>
          <cell r="N166">
            <v>2290.3023700000012</v>
          </cell>
          <cell r="O166">
            <v>-7661.8130557647646</v>
          </cell>
          <cell r="P166">
            <v>-14857.889038972511</v>
          </cell>
        </row>
        <row r="167">
          <cell r="A167" t="str">
            <v>FX closing rate</v>
          </cell>
          <cell r="E167">
            <v>1.4652000000000001</v>
          </cell>
          <cell r="F167">
            <v>1.49343</v>
          </cell>
          <cell r="G167">
            <v>1.4954400000000001</v>
          </cell>
          <cell r="H167">
            <v>1.4845600000000001</v>
          </cell>
          <cell r="I167">
            <v>1.50139</v>
          </cell>
          <cell r="J167">
            <v>1.4905351021016544</v>
          </cell>
          <cell r="K167">
            <v>1.5103500000000001</v>
          </cell>
          <cell r="L167">
            <v>1.48017</v>
          </cell>
          <cell r="M167">
            <v>1.45688</v>
          </cell>
          <cell r="N167">
            <v>1.4402999999999999</v>
          </cell>
          <cell r="O167">
            <v>1.4402999999999999</v>
          </cell>
          <cell r="P167">
            <v>1.4402999999999999</v>
          </cell>
        </row>
        <row r="168">
          <cell r="A168" t="str">
            <v>Net debt £'000 YTD</v>
          </cell>
          <cell r="E168">
            <v>-3834.5996655746594</v>
          </cell>
          <cell r="F168">
            <v>5851.1070220900856</v>
          </cell>
          <cell r="G168">
            <v>-19560.991748248009</v>
          </cell>
          <cell r="H168">
            <v>-17813.58896912216</v>
          </cell>
          <cell r="I168">
            <v>-26814.944524740407</v>
          </cell>
          <cell r="J168">
            <v>-32819.658813150003</v>
          </cell>
          <cell r="K168">
            <v>-15296.827470453867</v>
          </cell>
          <cell r="L168">
            <v>-15709.634285251019</v>
          </cell>
          <cell r="M168">
            <v>-8095.6377532809838</v>
          </cell>
          <cell r="N168">
            <v>1590.1564743456233</v>
          </cell>
          <cell r="O168">
            <v>-5319.59526193485</v>
          </cell>
          <cell r="P168">
            <v>-10315.829368168099</v>
          </cell>
        </row>
        <row r="169">
          <cell r="A169" t="str">
            <v>Change</v>
          </cell>
        </row>
        <row r="170">
          <cell r="A170" t="str">
            <v>Net debt £'000 - Mth</v>
          </cell>
          <cell r="E170">
            <v>7010.0071867321931</v>
          </cell>
          <cell r="F170">
            <v>9613.2220391983465</v>
          </cell>
          <cell r="G170">
            <v>-25404.234379179372</v>
          </cell>
          <cell r="H170">
            <v>1890.7608045481538</v>
          </cell>
          <cell r="I170">
            <v>-9201.0389838749452</v>
          </cell>
          <cell r="J170">
            <v>-5809.4330873459994</v>
          </cell>
          <cell r="K170">
            <v>17092.256847750519</v>
          </cell>
          <cell r="L170">
            <v>-100.91138855672088</v>
          </cell>
          <cell r="M170">
            <v>7865.1341565537332</v>
          </cell>
          <cell r="N170">
            <v>9778.9870860237461</v>
          </cell>
          <cell r="O170">
            <v>-6909.7517362804729</v>
          </cell>
          <cell r="P170">
            <v>-4996.234106233248</v>
          </cell>
        </row>
      </sheetData>
      <sheetData sheetId="7" refreshError="1">
        <row r="5">
          <cell r="E5" t="str">
            <v>Jan</v>
          </cell>
          <cell r="F5" t="str">
            <v>Feb</v>
          </cell>
          <cell r="G5" t="str">
            <v>Mar</v>
          </cell>
          <cell r="H5" t="str">
            <v>Apr</v>
          </cell>
          <cell r="I5" t="str">
            <v>May</v>
          </cell>
          <cell r="J5" t="str">
            <v>Jun</v>
          </cell>
          <cell r="K5" t="str">
            <v>Jul</v>
          </cell>
          <cell r="L5" t="str">
            <v>Aug</v>
          </cell>
          <cell r="M5" t="str">
            <v>Sep</v>
          </cell>
          <cell r="N5" t="str">
            <v>Oct</v>
          </cell>
          <cell r="O5" t="str">
            <v>Nov</v>
          </cell>
          <cell r="P5" t="str">
            <v>Dec</v>
          </cell>
        </row>
        <row r="9">
          <cell r="A9" t="str">
            <v>EBITDA</v>
          </cell>
          <cell r="E9">
            <v>2578.682489999997</v>
          </cell>
          <cell r="F9">
            <v>3757.3434899999993</v>
          </cell>
          <cell r="G9">
            <v>5736.9740900000088</v>
          </cell>
          <cell r="H9">
            <v>7490.0350099999978</v>
          </cell>
          <cell r="I9">
            <v>9133.3402799999876</v>
          </cell>
          <cell r="J9">
            <v>10303.906729999995</v>
          </cell>
          <cell r="K9">
            <v>15210.235599999984</v>
          </cell>
          <cell r="L9">
            <v>18827</v>
          </cell>
          <cell r="M9">
            <v>20250</v>
          </cell>
          <cell r="N9">
            <v>25300</v>
          </cell>
          <cell r="O9">
            <v>24444</v>
          </cell>
          <cell r="P9">
            <v>22373</v>
          </cell>
        </row>
        <row r="10">
          <cell r="A10" t="str">
            <v>Other movement in reserves</v>
          </cell>
          <cell r="E10">
            <v>1.0245600000010882</v>
          </cell>
          <cell r="F10">
            <v>1.7224899999035301</v>
          </cell>
          <cell r="G10">
            <v>-1.0684099999455725</v>
          </cell>
          <cell r="H10">
            <v>0.69591000018522209</v>
          </cell>
          <cell r="I10">
            <v>5</v>
          </cell>
          <cell r="J10">
            <v>5</v>
          </cell>
          <cell r="K10">
            <v>0.47346000009611089</v>
          </cell>
          <cell r="L10">
            <v>0</v>
          </cell>
          <cell r="M10">
            <v>0</v>
          </cell>
          <cell r="N10">
            <v>0</v>
          </cell>
          <cell r="O10">
            <v>0</v>
          </cell>
        </row>
        <row r="11">
          <cell r="A11" t="str">
            <v>Working capital:</v>
          </cell>
        </row>
        <row r="12">
          <cell r="B12" t="str">
            <v>Creditor increase / (decrease)</v>
          </cell>
          <cell r="E12">
            <v>33584.515650000016</v>
          </cell>
          <cell r="F12">
            <v>69044.709400000022</v>
          </cell>
          <cell r="G12">
            <v>48098.054280000069</v>
          </cell>
          <cell r="H12">
            <v>41672.466009999975</v>
          </cell>
          <cell r="I12">
            <v>-7485.1986199999519</v>
          </cell>
          <cell r="J12">
            <v>-63204.692110000004</v>
          </cell>
          <cell r="K12">
            <v>-55527</v>
          </cell>
          <cell r="L12">
            <v>-71304</v>
          </cell>
          <cell r="M12">
            <v>-75451</v>
          </cell>
          <cell r="N12">
            <v>-53599</v>
          </cell>
          <cell r="O12">
            <v>-45084</v>
          </cell>
          <cell r="P12">
            <v>-50748</v>
          </cell>
        </row>
        <row r="13">
          <cell r="B13" t="str">
            <v>Debtors decrease / (increase)</v>
          </cell>
          <cell r="E13">
            <v>-24852.928980000099</v>
          </cell>
          <cell r="F13">
            <v>-46151.037560000026</v>
          </cell>
          <cell r="G13">
            <v>-64768.733249999968</v>
          </cell>
          <cell r="H13">
            <v>-56850.237819999944</v>
          </cell>
          <cell r="I13">
            <v>-22645.502220000006</v>
          </cell>
          <cell r="J13">
            <v>23637.766340000093</v>
          </cell>
          <cell r="K13">
            <v>37261.70590999991</v>
          </cell>
          <cell r="L13">
            <v>49731</v>
          </cell>
          <cell r="M13">
            <v>64329</v>
          </cell>
          <cell r="N13">
            <v>51759</v>
          </cell>
          <cell r="O13">
            <v>41131</v>
          </cell>
          <cell r="P13">
            <v>55775</v>
          </cell>
        </row>
        <row r="14">
          <cell r="E14">
            <v>8731.5866699999169</v>
          </cell>
          <cell r="F14">
            <v>22893.671839999995</v>
          </cell>
          <cell r="G14">
            <v>-16670.678969999899</v>
          </cell>
          <cell r="H14">
            <v>-15177.771809999969</v>
          </cell>
          <cell r="I14">
            <v>-30130.700839999958</v>
          </cell>
          <cell r="J14">
            <v>-39566.925769999914</v>
          </cell>
          <cell r="K14">
            <v>-18265</v>
          </cell>
          <cell r="L14">
            <v>-21573</v>
          </cell>
          <cell r="M14">
            <v>-11122</v>
          </cell>
          <cell r="N14">
            <v>-1840</v>
          </cell>
          <cell r="O14">
            <v>-3953</v>
          </cell>
          <cell r="P14">
            <v>5027</v>
          </cell>
        </row>
        <row r="15">
          <cell r="A15" t="str">
            <v>Operating cashflow</v>
          </cell>
          <cell r="E15">
            <v>11311.293719999914</v>
          </cell>
          <cell r="F15">
            <v>26652.7378199999</v>
          </cell>
          <cell r="G15">
            <v>-10934.773289999835</v>
          </cell>
          <cell r="H15">
            <v>-7687.0408899997865</v>
          </cell>
          <cell r="I15">
            <v>-20992.360559999972</v>
          </cell>
          <cell r="J15">
            <v>-29258.019039999919</v>
          </cell>
          <cell r="K15">
            <v>-3055.30719000003</v>
          </cell>
          <cell r="L15">
            <v>-2746</v>
          </cell>
          <cell r="M15">
            <v>9128</v>
          </cell>
          <cell r="N15">
            <v>23460</v>
          </cell>
          <cell r="O15">
            <v>20491</v>
          </cell>
          <cell r="P15">
            <v>27400</v>
          </cell>
        </row>
        <row r="16">
          <cell r="A16" t="str">
            <v>Purchase of fixed assets</v>
          </cell>
          <cell r="E16">
            <v>-968.16931999999042</v>
          </cell>
          <cell r="F16">
            <v>-1954.6636800000063</v>
          </cell>
          <cell r="G16">
            <v>-2266.5847899999767</v>
          </cell>
          <cell r="H16">
            <v>-2668.3647600000259</v>
          </cell>
          <cell r="I16">
            <v>-3063.7459899999958</v>
          </cell>
          <cell r="J16">
            <v>-3331.2748100000317</v>
          </cell>
          <cell r="K16">
            <v>-3643.3682200000039</v>
          </cell>
          <cell r="L16">
            <v>-4032</v>
          </cell>
          <cell r="M16">
            <v>-4356</v>
          </cell>
          <cell r="N16">
            <v>-4630</v>
          </cell>
          <cell r="O16">
            <v>-5044</v>
          </cell>
          <cell r="P16">
            <v>-7067</v>
          </cell>
        </row>
        <row r="17">
          <cell r="A17" t="str">
            <v>LT liabilities</v>
          </cell>
          <cell r="E17">
            <v>0</v>
          </cell>
          <cell r="F17">
            <v>0</v>
          </cell>
          <cell r="G17">
            <v>0</v>
          </cell>
          <cell r="H17">
            <v>0.38846999999999809</v>
          </cell>
          <cell r="I17">
            <v>-1.9965299999999999</v>
          </cell>
          <cell r="J17">
            <v>-1.9965299999999999</v>
          </cell>
          <cell r="K17">
            <v>-1.9965299999999999</v>
          </cell>
          <cell r="L17">
            <v>-2</v>
          </cell>
          <cell r="M17">
            <v>3</v>
          </cell>
          <cell r="N17">
            <v>3</v>
          </cell>
          <cell r="O17">
            <v>10</v>
          </cell>
          <cell r="P17">
            <v>24</v>
          </cell>
        </row>
        <row r="18">
          <cell r="A18" t="str">
            <v>Interest</v>
          </cell>
          <cell r="E18">
            <v>-71.803669999999997</v>
          </cell>
          <cell r="F18">
            <v>-69.76624000000001</v>
          </cell>
          <cell r="G18">
            <v>-161.41345999999999</v>
          </cell>
          <cell r="H18">
            <v>-200.54751999999999</v>
          </cell>
          <cell r="I18">
            <v>-312.11917000000005</v>
          </cell>
          <cell r="J18">
            <v>-438.08493000000004</v>
          </cell>
          <cell r="K18">
            <v>-514.54639000000009</v>
          </cell>
          <cell r="L18">
            <v>-584</v>
          </cell>
          <cell r="M18">
            <v>-680</v>
          </cell>
          <cell r="N18">
            <v>-653</v>
          </cell>
          <cell r="O18">
            <v>-760</v>
          </cell>
          <cell r="P18">
            <v>-674</v>
          </cell>
        </row>
        <row r="19">
          <cell r="A19" t="str">
            <v>Cash flow before financing</v>
          </cell>
          <cell r="E19">
            <v>10271.320729999925</v>
          </cell>
          <cell r="F19">
            <v>24628.307899999894</v>
          </cell>
          <cell r="G19">
            <v>-13362.771539999812</v>
          </cell>
          <cell r="H19">
            <v>-10555.564699999812</v>
          </cell>
          <cell r="I19">
            <v>-24370.22224999997</v>
          </cell>
          <cell r="J19">
            <v>-33029.375309999952</v>
          </cell>
          <cell r="K19">
            <v>-7215.2183300000397</v>
          </cell>
          <cell r="L19">
            <v>-7364</v>
          </cell>
          <cell r="M19">
            <v>4095</v>
          </cell>
          <cell r="N19">
            <v>18180</v>
          </cell>
          <cell r="O19">
            <v>14697</v>
          </cell>
          <cell r="P19">
            <v>19683</v>
          </cell>
        </row>
        <row r="20">
          <cell r="A20" t="str">
            <v>Cash from share capital &amp; loans</v>
          </cell>
          <cell r="E20">
            <v>0</v>
          </cell>
          <cell r="F20">
            <v>0</v>
          </cell>
          <cell r="G20">
            <v>15000</v>
          </cell>
          <cell r="H20">
            <v>15000</v>
          </cell>
          <cell r="I20">
            <v>15000</v>
          </cell>
          <cell r="J20">
            <v>25000</v>
          </cell>
          <cell r="K20">
            <v>-5000</v>
          </cell>
          <cell r="L20">
            <v>5000</v>
          </cell>
          <cell r="M20">
            <v>0</v>
          </cell>
          <cell r="N20">
            <v>-10000</v>
          </cell>
          <cell r="O20">
            <v>-10000</v>
          </cell>
          <cell r="P20">
            <v>-10000</v>
          </cell>
        </row>
        <row r="21">
          <cell r="A21" t="str">
            <v>Increase / (decrease) in funds</v>
          </cell>
          <cell r="E21">
            <v>10271.320729999925</v>
          </cell>
          <cell r="F21">
            <v>24628.307899999894</v>
          </cell>
          <cell r="G21">
            <v>1637.2284600001876</v>
          </cell>
          <cell r="H21">
            <v>4444.4353000001884</v>
          </cell>
          <cell r="I21">
            <v>-9370.2222499999698</v>
          </cell>
          <cell r="J21">
            <v>-8029.3753099999522</v>
          </cell>
          <cell r="K21">
            <v>-12215.21833</v>
          </cell>
          <cell r="L21">
            <v>-2364</v>
          </cell>
          <cell r="M21">
            <v>4095</v>
          </cell>
          <cell r="N21">
            <v>8180</v>
          </cell>
          <cell r="O21">
            <v>4697</v>
          </cell>
          <cell r="P21">
            <v>9683</v>
          </cell>
        </row>
        <row r="22">
          <cell r="A22" t="str">
            <v>NET CASH BALANCE</v>
          </cell>
        </row>
        <row r="23">
          <cell r="A23" t="str">
            <v>Opening net cash balance</v>
          </cell>
          <cell r="E23">
            <v>14110.482039999999</v>
          </cell>
          <cell r="F23">
            <v>14110.482039999999</v>
          </cell>
          <cell r="G23">
            <v>14110.482039999999</v>
          </cell>
          <cell r="H23">
            <v>14110</v>
          </cell>
          <cell r="I23">
            <v>14110</v>
          </cell>
          <cell r="J23">
            <v>14110</v>
          </cell>
          <cell r="K23">
            <v>14110</v>
          </cell>
          <cell r="L23">
            <v>14110</v>
          </cell>
          <cell r="M23">
            <v>14110</v>
          </cell>
          <cell r="N23">
            <v>14110</v>
          </cell>
          <cell r="O23">
            <v>14110</v>
          </cell>
          <cell r="P23">
            <v>14110</v>
          </cell>
        </row>
        <row r="24">
          <cell r="A24" t="str">
            <v>Increase / (decrease) in funds</v>
          </cell>
          <cell r="E24">
            <v>10271.06253000001</v>
          </cell>
          <cell r="F24">
            <v>24627.736719999997</v>
          </cell>
          <cell r="G24">
            <v>1637.2284599999984</v>
          </cell>
          <cell r="H24">
            <v>4444.6583600000049</v>
          </cell>
          <cell r="I24">
            <v>-9369.6895599999989</v>
          </cell>
          <cell r="J24">
            <v>-8028.8535000000002</v>
          </cell>
          <cell r="K24">
            <v>-12213.56337</v>
          </cell>
          <cell r="L24">
            <v>-2363</v>
          </cell>
          <cell r="M24">
            <v>4096</v>
          </cell>
          <cell r="N24">
            <v>8180</v>
          </cell>
          <cell r="O24">
            <v>4698</v>
          </cell>
          <cell r="P24">
            <v>9685</v>
          </cell>
        </row>
        <row r="25">
          <cell r="A25" t="str">
            <v>Closing net cash balance</v>
          </cell>
          <cell r="E25">
            <v>24381.544570000009</v>
          </cell>
          <cell r="F25">
            <v>38738.218759999996</v>
          </cell>
          <cell r="G25">
            <v>15747.710499999997</v>
          </cell>
          <cell r="H25">
            <v>18554.658360000005</v>
          </cell>
          <cell r="I25">
            <v>4740.3104400000002</v>
          </cell>
          <cell r="J25">
            <v>6081.1464999999998</v>
          </cell>
          <cell r="K25">
            <v>1896.4366300000002</v>
          </cell>
          <cell r="L25">
            <v>11747</v>
          </cell>
          <cell r="M25">
            <v>18206</v>
          </cell>
          <cell r="N25">
            <v>22290</v>
          </cell>
          <cell r="O25">
            <v>18808</v>
          </cell>
          <cell r="P25">
            <v>23795</v>
          </cell>
        </row>
        <row r="27">
          <cell r="A27" t="str">
            <v>Memo: op cashflow - MTH</v>
          </cell>
          <cell r="E27">
            <v>11311.293719999914</v>
          </cell>
          <cell r="F27">
            <v>15341.444099999986</v>
          </cell>
          <cell r="G27">
            <v>-37587.511109999738</v>
          </cell>
          <cell r="H27">
            <v>3247.732400000049</v>
          </cell>
          <cell r="I27">
            <v>-13305.319670000186</v>
          </cell>
          <cell r="J27">
            <v>-8265.6584799999473</v>
          </cell>
          <cell r="K27">
            <v>26202.711849999891</v>
          </cell>
          <cell r="L27">
            <v>309.30719000003</v>
          </cell>
          <cell r="M27">
            <v>11874</v>
          </cell>
          <cell r="N27">
            <v>14332</v>
          </cell>
          <cell r="O27">
            <v>-2969</v>
          </cell>
          <cell r="P27">
            <v>6909</v>
          </cell>
        </row>
        <row r="28">
          <cell r="A28" t="str">
            <v>Memo: op cashflow - YTD</v>
          </cell>
          <cell r="E28">
            <v>11311.293719999914</v>
          </cell>
          <cell r="F28">
            <v>26652.7378199999</v>
          </cell>
          <cell r="G28">
            <v>-10934.773289999837</v>
          </cell>
          <cell r="H28">
            <v>-7687.0408899997883</v>
          </cell>
          <cell r="I28">
            <v>-20992.360559999976</v>
          </cell>
          <cell r="J28">
            <v>-29258.019039999923</v>
          </cell>
          <cell r="K28">
            <v>-3055.3071900000323</v>
          </cell>
          <cell r="L28">
            <v>-2746.0000000000023</v>
          </cell>
          <cell r="M28">
            <v>9127.9999999999982</v>
          </cell>
          <cell r="N28">
            <v>23460</v>
          </cell>
          <cell r="O28">
            <v>20491</v>
          </cell>
          <cell r="P28">
            <v>27400</v>
          </cell>
        </row>
        <row r="30">
          <cell r="A30" t="str">
            <v>FX</v>
          </cell>
          <cell r="B30" t="str">
            <v>Closing rate</v>
          </cell>
          <cell r="D30">
            <v>1.4192499999999999</v>
          </cell>
          <cell r="E30">
            <v>1.4652000000000001</v>
          </cell>
          <cell r="F30">
            <v>1.49343</v>
          </cell>
          <cell r="G30">
            <v>1.4954400000000001</v>
          </cell>
          <cell r="H30">
            <v>1.4845600000000001</v>
          </cell>
          <cell r="I30">
            <v>1.50139</v>
          </cell>
          <cell r="J30">
            <v>1.4905351021016544</v>
          </cell>
          <cell r="K30">
            <v>1.5103500000000001</v>
          </cell>
          <cell r="L30">
            <v>1.48017</v>
          </cell>
          <cell r="M30">
            <v>1.45688</v>
          </cell>
          <cell r="N30">
            <v>1.4402999999999999</v>
          </cell>
          <cell r="O30">
            <v>1.4382299999999999</v>
          </cell>
          <cell r="P30">
            <v>1.4138299999999999</v>
          </cell>
        </row>
        <row r="31">
          <cell r="B31" t="str">
            <v>Average rate</v>
          </cell>
          <cell r="E31">
            <v>1.4422299999999999</v>
          </cell>
          <cell r="F31">
            <v>1.4791799999999999</v>
          </cell>
          <cell r="G31">
            <v>1.4944299999999999</v>
          </cell>
          <cell r="H31">
            <v>1.4899800000000001</v>
          </cell>
          <cell r="I31">
            <v>1.4929399999999999</v>
          </cell>
          <cell r="J31">
            <v>1.4959625510508272</v>
          </cell>
          <cell r="K31">
            <v>1.50038</v>
          </cell>
          <cell r="L31">
            <v>1.4951000000000001</v>
          </cell>
          <cell r="M31">
            <v>1.4684299999999999</v>
          </cell>
          <cell r="N31">
            <v>1.4485399999999999</v>
          </cell>
          <cell r="O31">
            <v>1.43926</v>
          </cell>
          <cell r="P31">
            <v>1.4259200000000001</v>
          </cell>
        </row>
        <row r="33">
          <cell r="A33" t="str">
            <v>Luminus 100% £'m</v>
          </cell>
        </row>
        <row r="35">
          <cell r="A35" t="str">
            <v>Operating cashflow - MTH</v>
          </cell>
          <cell r="E35">
            <v>7.8429194511277078</v>
          </cell>
          <cell r="F35">
            <v>10.371587027947907</v>
          </cell>
          <cell r="G35">
            <v>-25.151737525343936</v>
          </cell>
          <cell r="H35">
            <v>2.1797154324219448</v>
          </cell>
          <cell r="I35">
            <v>-8.9121596782189432</v>
          </cell>
          <cell r="J35">
            <v>-5.5253110943143602</v>
          </cell>
          <cell r="K35">
            <v>17.464050340580314</v>
          </cell>
          <cell r="L35">
            <v>0.20688060330414687</v>
          </cell>
          <cell r="M35">
            <v>8.0861872884645507</v>
          </cell>
          <cell r="N35">
            <v>9.8941002664752098</v>
          </cell>
          <cell r="O35">
            <v>-2.0628656392868558</v>
          </cell>
          <cell r="P35">
            <v>4.8452928635547581</v>
          </cell>
        </row>
        <row r="36">
          <cell r="A36" t="str">
            <v>Operating cashflow - YTD</v>
          </cell>
          <cell r="E36">
            <v>7.8429194511277078</v>
          </cell>
          <cell r="F36">
            <v>18.214506479075617</v>
          </cell>
          <cell r="G36">
            <v>-6.9372310462683195</v>
          </cell>
          <cell r="H36">
            <v>-4.7575156138463743</v>
          </cell>
          <cell r="I36">
            <v>-13.669675292065318</v>
          </cell>
          <cell r="J36">
            <v>-19.194986386379679</v>
          </cell>
          <cell r="K36">
            <v>-1.7309360457993641</v>
          </cell>
          <cell r="L36">
            <v>-1.5240554424952173</v>
          </cell>
          <cell r="M36">
            <v>6.5621318459693336</v>
          </cell>
          <cell r="N36">
            <v>16.456232112444543</v>
          </cell>
          <cell r="O36">
            <v>14.393366473157688</v>
          </cell>
          <cell r="P36">
            <v>19.238659336712445</v>
          </cell>
        </row>
        <row r="37">
          <cell r="A37" t="str">
            <v>NET CASH BALANCE</v>
          </cell>
        </row>
        <row r="38">
          <cell r="A38" t="str">
            <v>Opening net cash balance</v>
          </cell>
          <cell r="E38">
            <v>9.6304136227136219</v>
          </cell>
          <cell r="F38">
            <v>9.4483718955692577</v>
          </cell>
          <cell r="G38">
            <v>9.4356724709784388</v>
          </cell>
          <cell r="H38">
            <v>9.5044996497278635</v>
          </cell>
          <cell r="I38">
            <v>9.3979578923530855</v>
          </cell>
          <cell r="J38">
            <v>9.4663990000000009</v>
          </cell>
          <cell r="K38">
            <v>9.3422054490680964</v>
          </cell>
          <cell r="L38">
            <v>9.5326888127715073</v>
          </cell>
          <cell r="M38">
            <v>9.6850804458843562</v>
          </cell>
          <cell r="N38">
            <v>9.7965701589946548</v>
          </cell>
          <cell r="O38">
            <v>9.810670059726192</v>
          </cell>
          <cell r="P38">
            <v>9.9799834492124226</v>
          </cell>
        </row>
        <row r="39">
          <cell r="A39" t="str">
            <v>Increase / (decrease) in funds</v>
          </cell>
          <cell r="E39">
            <v>7.0100071867321931</v>
          </cell>
          <cell r="F39">
            <v>16.490720502467472</v>
          </cell>
          <cell r="G39">
            <v>1.0948138741774984</v>
          </cell>
          <cell r="H39">
            <v>2.993923020962443</v>
          </cell>
          <cell r="I39">
            <v>-6.2406766796102273</v>
          </cell>
          <cell r="J39">
            <v>-5.3865578131500005</v>
          </cell>
          <cell r="K39">
            <v>-8.086578190485648</v>
          </cell>
          <cell r="L39">
            <v>-1.5964382469581195</v>
          </cell>
          <cell r="M39">
            <v>2.8114875624622484</v>
          </cell>
          <cell r="N39">
            <v>5.6793723529820177</v>
          </cell>
          <cell r="O39">
            <v>3.2665150914665948</v>
          </cell>
          <cell r="P39">
            <v>6.8501870804835097</v>
          </cell>
        </row>
        <row r="40">
          <cell r="A40" t="str">
            <v>Closing net cash balance</v>
          </cell>
          <cell r="E40">
            <v>16.640420809445814</v>
          </cell>
          <cell r="F40">
            <v>25.939092398036731</v>
          </cell>
          <cell r="G40">
            <v>10.530486345155937</v>
          </cell>
          <cell r="H40">
            <v>12.498422670690308</v>
          </cell>
          <cell r="I40">
            <v>3.1572812127428582</v>
          </cell>
          <cell r="J40">
            <v>4.0798411868500004</v>
          </cell>
          <cell r="K40">
            <v>1.2556272585824479</v>
          </cell>
          <cell r="L40">
            <v>7.9362505658133857</v>
          </cell>
          <cell r="M40">
            <v>12.496568008346605</v>
          </cell>
          <cell r="N40">
            <v>15.475942511976672</v>
          </cell>
          <cell r="O40">
            <v>13.077185151192786</v>
          </cell>
          <cell r="P40">
            <v>16.830170529695934</v>
          </cell>
        </row>
        <row r="50">
          <cell r="A50" t="str">
            <v>EBITDA</v>
          </cell>
          <cell r="E50">
            <v>974.93267026450951</v>
          </cell>
          <cell r="F50">
            <v>1017.2723578595072</v>
          </cell>
          <cell r="G50">
            <v>2785.4621480358096</v>
          </cell>
          <cell r="H50">
            <v>6155.1094240154625</v>
          </cell>
          <cell r="I50">
            <v>7812.1564835162644</v>
          </cell>
          <cell r="J50">
            <v>8357.5638262283064</v>
          </cell>
          <cell r="K50">
            <v>11286.009698594653</v>
          </cell>
          <cell r="L50">
            <v>14732.442793086335</v>
          </cell>
          <cell r="M50">
            <v>15934.955850076385</v>
          </cell>
          <cell r="N50">
            <v>18741.526834084078</v>
          </cell>
          <cell r="O50">
            <v>20801.122580711646</v>
          </cell>
          <cell r="P50">
            <v>24520.011114241748</v>
          </cell>
        </row>
        <row r="51">
          <cell r="A51" t="str">
            <v>Other movements in reserves</v>
          </cell>
          <cell r="E51">
            <v>0</v>
          </cell>
          <cell r="F51">
            <v>0</v>
          </cell>
          <cell r="G51">
            <v>0</v>
          </cell>
          <cell r="H51">
            <v>0</v>
          </cell>
          <cell r="I51">
            <v>0</v>
          </cell>
          <cell r="J51">
            <v>0</v>
          </cell>
          <cell r="K51">
            <v>0</v>
          </cell>
          <cell r="L51">
            <v>0</v>
          </cell>
          <cell r="M51">
            <v>0</v>
          </cell>
          <cell r="N51">
            <v>0</v>
          </cell>
          <cell r="O51">
            <v>0</v>
          </cell>
          <cell r="P51">
            <v>0</v>
          </cell>
        </row>
        <row r="52">
          <cell r="A52" t="str">
            <v>working capital:</v>
          </cell>
        </row>
        <row r="53">
          <cell r="A53" t="str">
            <v>creditor increase / (decrease)</v>
          </cell>
          <cell r="E53">
            <v>14064.476660296961</v>
          </cell>
          <cell r="F53">
            <v>15955.122134647443</v>
          </cell>
          <cell r="G53">
            <v>2220.9405419668706</v>
          </cell>
          <cell r="H53">
            <v>-4496.8398758729991</v>
          </cell>
          <cell r="I53">
            <v>-12595.983940765052</v>
          </cell>
          <cell r="J53">
            <v>-15996.890882225185</v>
          </cell>
          <cell r="K53">
            <v>-18665.54543378426</v>
          </cell>
          <cell r="L53">
            <v>-12950.483418632566</v>
          </cell>
          <cell r="M53">
            <v>-755.59947978608307</v>
          </cell>
          <cell r="N53">
            <v>10338.609728155583</v>
          </cell>
          <cell r="O53">
            <v>22736.047042965649</v>
          </cell>
          <cell r="P53">
            <v>24910.43475961958</v>
          </cell>
        </row>
        <row r="54">
          <cell r="A54" t="str">
            <v>debtors decrease / (increase)</v>
          </cell>
          <cell r="E54">
            <v>-9202.7633590279966</v>
          </cell>
          <cell r="F54">
            <v>2447.238343339011</v>
          </cell>
          <cell r="G54">
            <v>6670.0934322379981</v>
          </cell>
          <cell r="H54">
            <v>9926.3443728059974</v>
          </cell>
          <cell r="I54">
            <v>22799.905692406996</v>
          </cell>
          <cell r="J54">
            <v>36811.946978594002</v>
          </cell>
          <cell r="K54">
            <v>50626.476339177992</v>
          </cell>
          <cell r="L54">
            <v>59289.909586895003</v>
          </cell>
          <cell r="M54">
            <v>57683.162587632003</v>
          </cell>
          <cell r="N54">
            <v>45345.360905485002</v>
          </cell>
          <cell r="O54">
            <v>25605.094173690988</v>
          </cell>
          <cell r="P54">
            <v>5072.3541158639937</v>
          </cell>
        </row>
        <row r="55">
          <cell r="E55">
            <v>4861.7133012689646</v>
          </cell>
          <cell r="F55">
            <v>18402.360477986454</v>
          </cell>
          <cell r="G55">
            <v>8891.0339742048673</v>
          </cell>
          <cell r="H55">
            <v>5429.5044969329983</v>
          </cell>
          <cell r="I55">
            <v>10203.921751641945</v>
          </cell>
          <cell r="J55">
            <v>20815.056096368819</v>
          </cell>
          <cell r="K55">
            <v>31960.930905393736</v>
          </cell>
          <cell r="L55">
            <v>46339.426168262435</v>
          </cell>
          <cell r="M55">
            <v>56927.563107845919</v>
          </cell>
          <cell r="N55">
            <v>55683.970633640587</v>
          </cell>
          <cell r="O55">
            <v>48341.141216656637</v>
          </cell>
          <cell r="P55">
            <v>29982.788875483573</v>
          </cell>
        </row>
        <row r="56">
          <cell r="A56" t="str">
            <v>operating cashflow</v>
          </cell>
          <cell r="E56">
            <v>5836.6459715334749</v>
          </cell>
          <cell r="F56">
            <v>19419.632835845961</v>
          </cell>
          <cell r="G56">
            <v>11676.496122240678</v>
          </cell>
          <cell r="H56">
            <v>11584.613920948461</v>
          </cell>
          <cell r="I56">
            <v>18016.078235158209</v>
          </cell>
          <cell r="J56">
            <v>29172.619922597125</v>
          </cell>
          <cell r="K56">
            <v>43246.940603988383</v>
          </cell>
          <cell r="L56">
            <v>61071.868961348773</v>
          </cell>
          <cell r="M56">
            <v>72862.518957922308</v>
          </cell>
          <cell r="N56">
            <v>74425.497467724665</v>
          </cell>
          <cell r="O56">
            <v>69142.263797368287</v>
          </cell>
          <cell r="P56">
            <v>54502.799989725325</v>
          </cell>
        </row>
        <row r="57">
          <cell r="A57" t="str">
            <v>Purchase of fixed assets</v>
          </cell>
          <cell r="E57">
            <v>-525</v>
          </cell>
          <cell r="F57">
            <v>-2050</v>
          </cell>
          <cell r="G57">
            <v>-2575</v>
          </cell>
          <cell r="H57">
            <v>-3100</v>
          </cell>
          <cell r="I57">
            <v>-3625</v>
          </cell>
          <cell r="J57">
            <v>-4150</v>
          </cell>
          <cell r="K57">
            <v>-4675</v>
          </cell>
          <cell r="L57">
            <v>-5200</v>
          </cell>
          <cell r="M57">
            <v>-5725</v>
          </cell>
          <cell r="N57">
            <v>-6250</v>
          </cell>
          <cell r="O57">
            <v>-6775</v>
          </cell>
          <cell r="P57">
            <v>-7300</v>
          </cell>
        </row>
        <row r="58">
          <cell r="A58" t="str">
            <v>delta LT liabilities</v>
          </cell>
          <cell r="E58">
            <v>0</v>
          </cell>
          <cell r="F58">
            <v>0</v>
          </cell>
          <cell r="G58">
            <v>0</v>
          </cell>
          <cell r="H58">
            <v>0</v>
          </cell>
          <cell r="I58">
            <v>0</v>
          </cell>
          <cell r="J58">
            <v>0</v>
          </cell>
          <cell r="K58">
            <v>0</v>
          </cell>
          <cell r="L58">
            <v>0</v>
          </cell>
          <cell r="M58">
            <v>0</v>
          </cell>
          <cell r="N58">
            <v>0</v>
          </cell>
          <cell r="O58">
            <v>0</v>
          </cell>
          <cell r="P58">
            <v>0</v>
          </cell>
        </row>
        <row r="59">
          <cell r="A59" t="str">
            <v>interest</v>
          </cell>
          <cell r="E59">
            <v>-135.87288363972345</v>
          </cell>
          <cell r="F59">
            <v>-257.51239128773892</v>
          </cell>
          <cell r="G59">
            <v>-346.32694370492544</v>
          </cell>
          <cell r="H59">
            <v>-458.12311210367483</v>
          </cell>
          <cell r="I59">
            <v>-571.92314601907538</v>
          </cell>
          <cell r="J59">
            <v>-669.79335316366644</v>
          </cell>
          <cell r="K59">
            <v>-738.69596373744719</v>
          </cell>
          <cell r="L59">
            <v>-770.52742461647995</v>
          </cell>
          <cell r="M59">
            <v>-754.87161903018841</v>
          </cell>
          <cell r="N59">
            <v>-708.1922224879587</v>
          </cell>
          <cell r="O59">
            <v>-658.53001670328058</v>
          </cell>
          <cell r="P59">
            <v>-624.70388244617402</v>
          </cell>
        </row>
        <row r="60">
          <cell r="A60" t="str">
            <v>Cash flow before financing</v>
          </cell>
          <cell r="E60">
            <v>5175.7730878937518</v>
          </cell>
          <cell r="F60">
            <v>17112.120444558223</v>
          </cell>
          <cell r="G60">
            <v>8755.1691785357525</v>
          </cell>
          <cell r="H60">
            <v>8026.4908088447864</v>
          </cell>
          <cell r="I60">
            <v>13819.155089139134</v>
          </cell>
          <cell r="J60">
            <v>24352.826569433459</v>
          </cell>
          <cell r="K60">
            <v>37833.244640250938</v>
          </cell>
          <cell r="L60">
            <v>55101.341536732296</v>
          </cell>
          <cell r="M60">
            <v>66382.647338892115</v>
          </cell>
          <cell r="N60">
            <v>67467.305245236712</v>
          </cell>
          <cell r="O60">
            <v>61708.73378066501</v>
          </cell>
          <cell r="P60">
            <v>46578.096107279154</v>
          </cell>
        </row>
        <row r="61">
          <cell r="A61" t="str">
            <v>Cash from share capital &amp; loans</v>
          </cell>
          <cell r="E61">
            <v>0</v>
          </cell>
          <cell r="F61">
            <v>1</v>
          </cell>
          <cell r="G61">
            <v>2</v>
          </cell>
          <cell r="H61">
            <v>3</v>
          </cell>
          <cell r="I61">
            <v>4</v>
          </cell>
          <cell r="J61">
            <v>5</v>
          </cell>
          <cell r="K61">
            <v>6</v>
          </cell>
          <cell r="L61">
            <v>7</v>
          </cell>
          <cell r="M61">
            <v>8</v>
          </cell>
          <cell r="N61">
            <v>9</v>
          </cell>
          <cell r="O61">
            <v>10</v>
          </cell>
          <cell r="P61">
            <v>11</v>
          </cell>
        </row>
        <row r="62">
          <cell r="A62" t="str">
            <v>Increase / (decrease) in funds</v>
          </cell>
          <cell r="E62">
            <v>5175.7730878937518</v>
          </cell>
          <cell r="F62">
            <v>17112.120444558223</v>
          </cell>
          <cell r="G62">
            <v>8755.1691785357525</v>
          </cell>
          <cell r="H62">
            <v>8026.4908088447864</v>
          </cell>
          <cell r="I62">
            <v>13819.155089139134</v>
          </cell>
          <cell r="J62">
            <v>24352.826569433459</v>
          </cell>
          <cell r="K62">
            <v>37833.244640250938</v>
          </cell>
          <cell r="L62">
            <v>55101.341536732296</v>
          </cell>
          <cell r="M62">
            <v>66382.647338892115</v>
          </cell>
          <cell r="N62">
            <v>67467.305245236712</v>
          </cell>
          <cell r="O62">
            <v>61708.73378066501</v>
          </cell>
          <cell r="P62">
            <v>46578.096107279154</v>
          </cell>
        </row>
        <row r="63">
          <cell r="A63" t="str">
            <v>NET CASH BALANCE</v>
          </cell>
        </row>
        <row r="64">
          <cell r="A64" t="str">
            <v>Opening net cash balance</v>
          </cell>
          <cell r="E64">
            <v>-49408.321323535798</v>
          </cell>
          <cell r="F64">
            <v>-49408.321323535798</v>
          </cell>
          <cell r="G64">
            <v>-49408.321323535798</v>
          </cell>
          <cell r="H64">
            <v>-49408.321323535798</v>
          </cell>
          <cell r="I64">
            <v>-49408.321323535798</v>
          </cell>
          <cell r="J64">
            <v>-49408.321323535798</v>
          </cell>
          <cell r="K64">
            <v>-49408.321323535798</v>
          </cell>
          <cell r="L64">
            <v>-49408.321323535798</v>
          </cell>
          <cell r="M64">
            <v>-49408.321323535798</v>
          </cell>
          <cell r="N64">
            <v>-49408.321323535798</v>
          </cell>
          <cell r="O64">
            <v>-49408.321323535798</v>
          </cell>
          <cell r="P64">
            <v>-49408.321323535798</v>
          </cell>
        </row>
        <row r="65">
          <cell r="A65" t="str">
            <v>Increase / (decrease) in funds</v>
          </cell>
          <cell r="E65">
            <v>5175.7730878937518</v>
          </cell>
          <cell r="F65">
            <v>17112.120444558223</v>
          </cell>
          <cell r="G65">
            <v>8755.1691785357525</v>
          </cell>
          <cell r="H65">
            <v>8026.4908088447864</v>
          </cell>
          <cell r="I65">
            <v>13819.155089139134</v>
          </cell>
          <cell r="J65">
            <v>24352.826569433459</v>
          </cell>
          <cell r="K65">
            <v>37833.244640250938</v>
          </cell>
          <cell r="L65">
            <v>55101.341536732296</v>
          </cell>
          <cell r="M65">
            <v>66382.647338892115</v>
          </cell>
          <cell r="N65">
            <v>67467.305245236712</v>
          </cell>
          <cell r="O65">
            <v>61708.73378066501</v>
          </cell>
          <cell r="P65">
            <v>46578.096107279154</v>
          </cell>
        </row>
        <row r="66">
          <cell r="A66" t="str">
            <v>closing net cash balance</v>
          </cell>
          <cell r="E66">
            <v>-44232.548235641989</v>
          </cell>
          <cell r="F66">
            <v>-32296.20087897691</v>
          </cell>
          <cell r="G66">
            <v>-40653.152144999789</v>
          </cell>
          <cell r="H66">
            <v>-41381.830514691101</v>
          </cell>
          <cell r="I66">
            <v>-35589.166234396725</v>
          </cell>
          <cell r="J66">
            <v>-25055.494754102074</v>
          </cell>
          <cell r="K66">
            <v>-11575.07668328464</v>
          </cell>
          <cell r="L66">
            <v>5693.0202131969108</v>
          </cell>
          <cell r="M66">
            <v>16974.326015356251</v>
          </cell>
          <cell r="N66">
            <v>18058.98392170111</v>
          </cell>
          <cell r="O66">
            <v>12300.412457129665</v>
          </cell>
          <cell r="P66">
            <v>-2830.2252162567752</v>
          </cell>
        </row>
        <row r="68">
          <cell r="A68" t="str">
            <v>Memo: op cashflow MTH</v>
          </cell>
          <cell r="E68">
            <v>5836.6459715334749</v>
          </cell>
          <cell r="F68">
            <v>13582.986864312486</v>
          </cell>
          <cell r="G68">
            <v>-7743.1367136052831</v>
          </cell>
          <cell r="H68">
            <v>-91.88220129221736</v>
          </cell>
          <cell r="I68">
            <v>6431.4643142097484</v>
          </cell>
          <cell r="J68">
            <v>11156.541687438916</v>
          </cell>
          <cell r="K68">
            <v>14074.320681391258</v>
          </cell>
          <cell r="L68">
            <v>17824.92835736039</v>
          </cell>
          <cell r="M68">
            <v>11790.649996573535</v>
          </cell>
          <cell r="N68">
            <v>1562.9785098023567</v>
          </cell>
          <cell r="O68">
            <v>-5283.2336703563778</v>
          </cell>
          <cell r="P68">
            <v>-14639.463807642962</v>
          </cell>
        </row>
        <row r="69">
          <cell r="A69" t="str">
            <v>Memo: op cashflow - YTD</v>
          </cell>
          <cell r="E69">
            <v>5836.6459715334749</v>
          </cell>
          <cell r="F69">
            <v>19419.632835845961</v>
          </cell>
          <cell r="G69">
            <v>11676.496122240678</v>
          </cell>
          <cell r="H69">
            <v>11584.613920948461</v>
          </cell>
          <cell r="I69">
            <v>18016.078235158209</v>
          </cell>
          <cell r="J69">
            <v>29172.619922597125</v>
          </cell>
          <cell r="K69">
            <v>43246.940603988383</v>
          </cell>
          <cell r="L69">
            <v>61071.868961348773</v>
          </cell>
          <cell r="M69">
            <v>72862.518957922308</v>
          </cell>
          <cell r="N69">
            <v>74425.497467724665</v>
          </cell>
          <cell r="O69">
            <v>69142.263797368287</v>
          </cell>
          <cell r="P69">
            <v>54502.799989725325</v>
          </cell>
        </row>
        <row r="71">
          <cell r="A71" t="str">
            <v>FX</v>
          </cell>
          <cell r="B71" t="str">
            <v>Closing rate</v>
          </cell>
          <cell r="D71">
            <v>1.4192499999999999</v>
          </cell>
          <cell r="E71">
            <v>1.48</v>
          </cell>
          <cell r="F71">
            <v>1.48</v>
          </cell>
          <cell r="G71">
            <v>1.48</v>
          </cell>
          <cell r="H71">
            <v>1.48</v>
          </cell>
          <cell r="I71">
            <v>1.48</v>
          </cell>
          <cell r="J71">
            <v>1.48</v>
          </cell>
          <cell r="K71">
            <v>1.48</v>
          </cell>
          <cell r="L71">
            <v>1.48</v>
          </cell>
          <cell r="M71">
            <v>1.48</v>
          </cell>
          <cell r="N71">
            <v>1.48</v>
          </cell>
          <cell r="O71">
            <v>1.48</v>
          </cell>
          <cell r="P71">
            <v>1.48</v>
          </cell>
        </row>
        <row r="72">
          <cell r="B72" t="str">
            <v>Average rate</v>
          </cell>
          <cell r="E72">
            <v>1.48</v>
          </cell>
          <cell r="F72">
            <v>1.48</v>
          </cell>
          <cell r="G72">
            <v>1.48</v>
          </cell>
          <cell r="H72">
            <v>1.48</v>
          </cell>
          <cell r="I72">
            <v>1.48</v>
          </cell>
          <cell r="J72">
            <v>1.48</v>
          </cell>
          <cell r="K72">
            <v>1.48</v>
          </cell>
          <cell r="L72">
            <v>1.48</v>
          </cell>
          <cell r="M72">
            <v>1.48</v>
          </cell>
          <cell r="N72">
            <v>1.48</v>
          </cell>
          <cell r="O72">
            <v>1.48</v>
          </cell>
          <cell r="P72">
            <v>1.48</v>
          </cell>
        </row>
        <row r="74">
          <cell r="A74" t="str">
            <v>Luminus 100% £'m</v>
          </cell>
        </row>
        <row r="76">
          <cell r="A76" t="str">
            <v>Operating cashflow - MTH</v>
          </cell>
          <cell r="E76">
            <v>3.9436797104955912</v>
          </cell>
          <cell r="F76">
            <v>9.1776938272381674</v>
          </cell>
          <cell r="G76">
            <v>-5.2318491308143802</v>
          </cell>
          <cell r="H76">
            <v>-6.2082568440687401E-2</v>
          </cell>
          <cell r="I76">
            <v>4.3455839960876679</v>
          </cell>
          <cell r="J76">
            <v>7.5382038428641325</v>
          </cell>
          <cell r="K76">
            <v>9.5096761360751749</v>
          </cell>
          <cell r="L76">
            <v>12.043870511729992</v>
          </cell>
          <cell r="M76">
            <v>7.9666554030902264</v>
          </cell>
          <cell r="N76">
            <v>1.0560665606772681</v>
          </cell>
          <cell r="O76">
            <v>-3.5697524799705258</v>
          </cell>
          <cell r="P76">
            <v>-9.8915295997587585</v>
          </cell>
        </row>
        <row r="77">
          <cell r="A77" t="str">
            <v>Operating cashflow - YTD</v>
          </cell>
          <cell r="E77">
            <v>3.9436797104955912</v>
          </cell>
          <cell r="F77">
            <v>13.121373537733758</v>
          </cell>
          <cell r="G77">
            <v>7.889524406919378</v>
          </cell>
          <cell r="H77">
            <v>7.8274418384786904</v>
          </cell>
          <cell r="I77">
            <v>12.173025834566358</v>
          </cell>
          <cell r="J77">
            <v>19.711229677430492</v>
          </cell>
          <cell r="K77">
            <v>29.220905813505667</v>
          </cell>
          <cell r="L77">
            <v>41.264776325235658</v>
          </cell>
          <cell r="M77">
            <v>49.231431728325887</v>
          </cell>
          <cell r="N77">
            <v>50.287498289003153</v>
          </cell>
          <cell r="O77">
            <v>46.717745809032628</v>
          </cell>
          <cell r="P77">
            <v>36.826216209273866</v>
          </cell>
        </row>
        <row r="78">
          <cell r="A78" t="str">
            <v>NET CASH BALANCE</v>
          </cell>
        </row>
        <row r="79">
          <cell r="A79" t="str">
            <v>Opening net cash balance</v>
          </cell>
          <cell r="E79">
            <v>-33.384000894280945</v>
          </cell>
          <cell r="F79">
            <v>-33.384000894280945</v>
          </cell>
          <cell r="G79">
            <v>-33.384000894280945</v>
          </cell>
          <cell r="H79">
            <v>-33.384000894280945</v>
          </cell>
          <cell r="I79">
            <v>-33.384000894280945</v>
          </cell>
          <cell r="J79">
            <v>-33.384000894280945</v>
          </cell>
          <cell r="K79">
            <v>-33.384000894280945</v>
          </cell>
          <cell r="L79">
            <v>-33.384000894280945</v>
          </cell>
          <cell r="M79">
            <v>-33.384000894280945</v>
          </cell>
          <cell r="N79">
            <v>-33.384000894280945</v>
          </cell>
          <cell r="O79">
            <v>-33.384000894280945</v>
          </cell>
          <cell r="P79">
            <v>-33.384000894280945</v>
          </cell>
        </row>
        <row r="80">
          <cell r="A80" t="str">
            <v>Increase / (decrease) in funds</v>
          </cell>
          <cell r="E80">
            <v>3.497143978306589</v>
          </cell>
          <cell r="F80">
            <v>11.562243543620422</v>
          </cell>
          <cell r="G80">
            <v>5.915654850361995</v>
          </cell>
          <cell r="H80">
            <v>5.4233046005708019</v>
          </cell>
          <cell r="I80">
            <v>9.3372669521210376</v>
          </cell>
          <cell r="J80">
            <v>16.4546125469145</v>
          </cell>
          <cell r="K80">
            <v>25.563003135304687</v>
          </cell>
          <cell r="L80">
            <v>37.230636173467772</v>
          </cell>
          <cell r="M80">
            <v>44.853140093846022</v>
          </cell>
          <cell r="N80">
            <v>45.586017057592379</v>
          </cell>
          <cell r="O80">
            <v>41.695090392341228</v>
          </cell>
          <cell r="P80">
            <v>31.471686558972401</v>
          </cell>
        </row>
        <row r="81">
          <cell r="A81" t="str">
            <v>Closing net cash balance</v>
          </cell>
          <cell r="E81">
            <v>-29.886856915974317</v>
          </cell>
          <cell r="F81">
            <v>-21.821757350660075</v>
          </cell>
          <cell r="G81">
            <v>-27.468346043918778</v>
          </cell>
          <cell r="H81">
            <v>-27.960696293710203</v>
          </cell>
          <cell r="I81">
            <v>-24.04673394215995</v>
          </cell>
          <cell r="J81">
            <v>-16.929388347366263</v>
          </cell>
          <cell r="K81">
            <v>-7.8209977589761079</v>
          </cell>
          <cell r="L81">
            <v>3.8466352791871019</v>
          </cell>
          <cell r="M81">
            <v>11.469139199565035</v>
          </cell>
          <cell r="N81">
            <v>12.20201616331156</v>
          </cell>
          <cell r="O81">
            <v>8.3110894980605838</v>
          </cell>
          <cell r="P81">
            <v>-1.9123143353086318</v>
          </cell>
        </row>
        <row r="93">
          <cell r="A93" t="str">
            <v>EBITDA</v>
          </cell>
          <cell r="E93">
            <v>-912.41498999999942</v>
          </cell>
          <cell r="F93">
            <v>-4786.765190000001</v>
          </cell>
          <cell r="G93">
            <v>-2241.1697900000072</v>
          </cell>
          <cell r="H93">
            <v>-3017.3814600000064</v>
          </cell>
          <cell r="I93">
            <v>-4654.5382100000033</v>
          </cell>
          <cell r="J93">
            <v>-5763.1607999999997</v>
          </cell>
          <cell r="K93">
            <v>-4287.3327100000097</v>
          </cell>
          <cell r="L93">
            <v>220.54277000000701</v>
          </cell>
          <cell r="M93">
            <v>3225.6824899999915</v>
          </cell>
          <cell r="N93">
            <v>3991.0889299999617</v>
          </cell>
          <cell r="O93">
            <v>3994.742289999951</v>
          </cell>
          <cell r="P93">
            <v>10827</v>
          </cell>
        </row>
        <row r="94">
          <cell r="A94" t="str">
            <v>Other movement in reserves</v>
          </cell>
          <cell r="E94">
            <v>0</v>
          </cell>
          <cell r="F94">
            <v>7.5581000000029235</v>
          </cell>
          <cell r="G94">
            <v>-23.815549999993891</v>
          </cell>
          <cell r="H94">
            <v>27.585620000007111</v>
          </cell>
          <cell r="I94">
            <v>27.585740000009537</v>
          </cell>
          <cell r="J94">
            <v>27.585739999998623</v>
          </cell>
          <cell r="K94">
            <v>27.585740000133228</v>
          </cell>
          <cell r="L94">
            <v>36</v>
          </cell>
          <cell r="M94">
            <v>24.432140000038999</v>
          </cell>
          <cell r="N94">
            <v>22.683609999923647</v>
          </cell>
          <cell r="O94">
            <v>24.74497000001611</v>
          </cell>
          <cell r="P94">
            <v>-2.5296199999684177</v>
          </cell>
        </row>
        <row r="95">
          <cell r="A95" t="str">
            <v>Working capital:</v>
          </cell>
        </row>
        <row r="96">
          <cell r="B96" t="str">
            <v>Creditor increase / (decrease)</v>
          </cell>
          <cell r="E96">
            <v>10274.138449999991</v>
          </cell>
          <cell r="F96">
            <v>26125.294589999998</v>
          </cell>
          <cell r="G96">
            <v>24280.613089999984</v>
          </cell>
          <cell r="H96">
            <v>22342.877709999986</v>
          </cell>
          <cell r="I96">
            <v>19276.761629999994</v>
          </cell>
          <cell r="J96">
            <v>7686.3176199999943</v>
          </cell>
          <cell r="K96">
            <v>111549.46594999998</v>
          </cell>
          <cell r="L96">
            <v>118694.31484000001</v>
          </cell>
          <cell r="M96">
            <v>109863.46163999996</v>
          </cell>
          <cell r="N96">
            <v>120248.94652999996</v>
          </cell>
          <cell r="O96">
            <v>135856.7737799999</v>
          </cell>
          <cell r="P96">
            <v>121399.52232999995</v>
          </cell>
        </row>
        <row r="97">
          <cell r="B97" t="str">
            <v>Debtors decrease / (increase)</v>
          </cell>
          <cell r="E97">
            <v>-16378.095180000002</v>
          </cell>
          <cell r="F97">
            <v>-33831.356029999995</v>
          </cell>
          <cell r="G97">
            <v>-24477.114059999996</v>
          </cell>
          <cell r="H97">
            <v>-29408.889170000009</v>
          </cell>
          <cell r="I97">
            <v>-24507.692760000005</v>
          </cell>
          <cell r="J97">
            <v>-24847.195619999999</v>
          </cell>
          <cell r="K97">
            <v>-123312.57675000001</v>
          </cell>
          <cell r="L97">
            <v>-142438.18508</v>
          </cell>
          <cell r="M97">
            <v>-131214.97863</v>
          </cell>
          <cell r="N97">
            <v>-127131.62943999999</v>
          </cell>
          <cell r="O97">
            <v>-170444.44025000001</v>
          </cell>
          <cell r="P97">
            <v>-176295.13237999991</v>
          </cell>
        </row>
        <row r="98">
          <cell r="E98">
            <v>-6103.9567300000108</v>
          </cell>
          <cell r="F98">
            <v>-7706.0614399999977</v>
          </cell>
          <cell r="G98">
            <v>-196.50097000001188</v>
          </cell>
          <cell r="H98">
            <v>-7066.0114600000234</v>
          </cell>
          <cell r="I98">
            <v>-5230.9311300000118</v>
          </cell>
          <cell r="J98">
            <v>-17160.878000000004</v>
          </cell>
          <cell r="K98">
            <v>-11763.110800000024</v>
          </cell>
          <cell r="L98">
            <v>-23743.870239999989</v>
          </cell>
          <cell r="M98">
            <v>-21351.516990000033</v>
          </cell>
          <cell r="N98">
            <v>-6882.6829100000323</v>
          </cell>
          <cell r="O98">
            <v>-34587.666470000113</v>
          </cell>
          <cell r="P98">
            <v>-54895.610049999959</v>
          </cell>
        </row>
        <row r="99">
          <cell r="A99" t="str">
            <v>Operating cashflow</v>
          </cell>
          <cell r="E99">
            <v>-7016.3717200000101</v>
          </cell>
          <cell r="F99">
            <v>-12485.268529999996</v>
          </cell>
          <cell r="G99">
            <v>-2461.486310000013</v>
          </cell>
          <cell r="H99">
            <v>-10055.807300000022</v>
          </cell>
          <cell r="I99">
            <v>-9857.8836000000047</v>
          </cell>
          <cell r="J99">
            <v>-22896.453060000007</v>
          </cell>
          <cell r="K99">
            <v>-16022.8577699999</v>
          </cell>
          <cell r="L99">
            <v>-23487</v>
          </cell>
          <cell r="M99">
            <v>-18101.402360000004</v>
          </cell>
          <cell r="N99">
            <v>-2868.9103700001469</v>
          </cell>
          <cell r="O99">
            <v>-30568.179210000148</v>
          </cell>
          <cell r="P99">
            <v>-44071.139669999931</v>
          </cell>
        </row>
        <row r="100">
          <cell r="A100" t="str">
            <v>Purchase of fixed assets</v>
          </cell>
          <cell r="E100">
            <v>619.71529999995164</v>
          </cell>
          <cell r="F100">
            <v>149.71421000000964</v>
          </cell>
          <cell r="G100">
            <v>-7.1493699999773526</v>
          </cell>
          <cell r="H100">
            <v>-551.48249999998552</v>
          </cell>
          <cell r="I100">
            <v>-1503.7739399999991</v>
          </cell>
          <cell r="J100">
            <v>-1754.5352699999894</v>
          </cell>
          <cell r="K100">
            <v>-2746.969279999983</v>
          </cell>
          <cell r="L100">
            <v>-3043.4270800000249</v>
          </cell>
          <cell r="M100">
            <v>-3549.2079900000263</v>
          </cell>
          <cell r="N100">
            <v>-3955.6197399999382</v>
          </cell>
          <cell r="O100">
            <v>-4226.7273799999439</v>
          </cell>
          <cell r="P100">
            <v>-5020.9005999999608</v>
          </cell>
        </row>
        <row r="101">
          <cell r="A101" t="str">
            <v>Movement long term liabilities</v>
          </cell>
          <cell r="E101">
            <v>0</v>
          </cell>
          <cell r="F101">
            <v>0</v>
          </cell>
          <cell r="G101">
            <v>0</v>
          </cell>
          <cell r="H101">
            <v>9</v>
          </cell>
          <cell r="I101">
            <v>9</v>
          </cell>
          <cell r="J101">
            <v>9</v>
          </cell>
          <cell r="K101">
            <v>9</v>
          </cell>
          <cell r="L101">
            <v>0</v>
          </cell>
          <cell r="M101">
            <v>9</v>
          </cell>
          <cell r="N101">
            <v>9</v>
          </cell>
          <cell r="O101">
            <v>9</v>
          </cell>
          <cell r="P101">
            <v>46.611530000000002</v>
          </cell>
        </row>
        <row r="102">
          <cell r="A102" t="str">
            <v>Interest</v>
          </cell>
          <cell r="E102">
            <v>7.1795400000000003</v>
          </cell>
          <cell r="F102">
            <v>17.325860000000006</v>
          </cell>
          <cell r="G102">
            <v>25.929089999999999</v>
          </cell>
          <cell r="H102">
            <v>27.440739999999995</v>
          </cell>
          <cell r="I102">
            <v>41.52534</v>
          </cell>
          <cell r="J102">
            <v>-18.413589999999999</v>
          </cell>
          <cell r="K102">
            <v>19.56094999999997</v>
          </cell>
          <cell r="L102">
            <v>18.590799999999962</v>
          </cell>
          <cell r="M102">
            <v>30.29291999999997</v>
          </cell>
          <cell r="N102">
            <v>72.501850000000005</v>
          </cell>
          <cell r="O102">
            <v>72.488770000000002</v>
          </cell>
          <cell r="P102">
            <v>216.02991999999995</v>
          </cell>
        </row>
        <row r="103">
          <cell r="A103" t="str">
            <v>Cash flow before financing</v>
          </cell>
          <cell r="E103">
            <v>-6389.4768800000584</v>
          </cell>
          <cell r="F103">
            <v>-12318.228459999986</v>
          </cell>
          <cell r="G103">
            <v>-2442.7065899999902</v>
          </cell>
          <cell r="H103">
            <v>-10570.849060000008</v>
          </cell>
          <cell r="I103">
            <v>-11311.132200000004</v>
          </cell>
          <cell r="J103">
            <v>-24660.401919999997</v>
          </cell>
          <cell r="K103">
            <v>-18741.266099999884</v>
          </cell>
          <cell r="L103">
            <v>-26512</v>
          </cell>
          <cell r="M103">
            <v>-21611.317430000032</v>
          </cell>
          <cell r="N103">
            <v>-6743.0282600000855</v>
          </cell>
          <cell r="O103">
            <v>-34713.41782000009</v>
          </cell>
          <cell r="P103">
            <v>-48829.398819999893</v>
          </cell>
        </row>
        <row r="104">
          <cell r="A104" t="str">
            <v>Cash from share capital &amp; loans</v>
          </cell>
          <cell r="E104">
            <v>0</v>
          </cell>
          <cell r="F104">
            <v>9999.9092499999988</v>
          </cell>
          <cell r="G104">
            <v>9999.9092499999988</v>
          </cell>
          <cell r="H104">
            <v>15000</v>
          </cell>
          <cell r="I104">
            <v>15000</v>
          </cell>
          <cell r="J104">
            <v>20715.75</v>
          </cell>
          <cell r="K104">
            <v>20715.75</v>
          </cell>
          <cell r="L104">
            <v>20715.75</v>
          </cell>
          <cell r="M104">
            <v>30715.75</v>
          </cell>
          <cell r="N104">
            <v>20715.75</v>
          </cell>
          <cell r="O104">
            <v>23715.75</v>
          </cell>
          <cell r="P104">
            <v>50685.438470000001</v>
          </cell>
        </row>
        <row r="105">
          <cell r="A105" t="str">
            <v>Increase / (decrease) in funds</v>
          </cell>
          <cell r="E105">
            <v>-6389.4768800000584</v>
          </cell>
          <cell r="F105">
            <v>-2318.3192099999869</v>
          </cell>
          <cell r="G105">
            <v>7557.2026600000081</v>
          </cell>
          <cell r="H105">
            <v>4429.1509399999941</v>
          </cell>
          <cell r="I105">
            <v>3688.8677999999982</v>
          </cell>
          <cell r="J105">
            <v>-3944.6519199999966</v>
          </cell>
          <cell r="K105">
            <v>1974.4839000001157</v>
          </cell>
          <cell r="L105">
            <v>-5796</v>
          </cell>
          <cell r="M105">
            <v>9104.4325699999681</v>
          </cell>
          <cell r="N105">
            <v>13972.721739999914</v>
          </cell>
          <cell r="O105">
            <v>-10997.66782000009</v>
          </cell>
          <cell r="P105">
            <v>1856.0396500001079</v>
          </cell>
        </row>
        <row r="106">
          <cell r="A106" t="str">
            <v>NET CASH BALANCE</v>
          </cell>
        </row>
        <row r="107">
          <cell r="A107" t="str">
            <v>Opening net cash balance</v>
          </cell>
          <cell r="E107">
            <v>12254.442390000002</v>
          </cell>
          <cell r="F107">
            <v>12254.442390000002</v>
          </cell>
          <cell r="G107">
            <v>12254.442390000002</v>
          </cell>
          <cell r="H107">
            <v>12254.442390000002</v>
          </cell>
          <cell r="I107">
            <v>12254.442390000002</v>
          </cell>
          <cell r="J107">
            <v>12254.442390000002</v>
          </cell>
          <cell r="K107">
            <v>12254.442390000002</v>
          </cell>
          <cell r="L107">
            <v>12254.442390000002</v>
          </cell>
          <cell r="M107">
            <v>12254.442390000002</v>
          </cell>
          <cell r="N107">
            <v>12254.442390000002</v>
          </cell>
          <cell r="O107">
            <v>12254.442390000002</v>
          </cell>
          <cell r="P107">
            <v>12254.442390000002</v>
          </cell>
        </row>
        <row r="108">
          <cell r="A108" t="str">
            <v>Increase / (decrease) in funds</v>
          </cell>
          <cell r="E108">
            <v>-6389.476880000002</v>
          </cell>
          <cell r="F108">
            <v>-2318.3192099999997</v>
          </cell>
          <cell r="G108">
            <v>7557.2026599999936</v>
          </cell>
          <cell r="H108">
            <v>4429.1509399999977</v>
          </cell>
          <cell r="I108">
            <v>3688.8678000000018</v>
          </cell>
          <cell r="J108">
            <v>-3943.442390000002</v>
          </cell>
          <cell r="K108">
            <v>1974.7838999999985</v>
          </cell>
          <cell r="L108">
            <v>-5795.5279900000023</v>
          </cell>
          <cell r="M108">
            <v>9104.7325699999983</v>
          </cell>
          <cell r="N108">
            <v>13973.021739999995</v>
          </cell>
          <cell r="O108">
            <v>-10997.442390000002</v>
          </cell>
          <cell r="P108">
            <v>1856.039649999997</v>
          </cell>
        </row>
        <row r="109">
          <cell r="A109" t="str">
            <v>Closing net cash balance</v>
          </cell>
          <cell r="E109">
            <v>5864.96551</v>
          </cell>
          <cell r="F109">
            <v>9936.1231800000023</v>
          </cell>
          <cell r="G109">
            <v>19811.645049999996</v>
          </cell>
          <cell r="H109">
            <v>16683.59333</v>
          </cell>
          <cell r="I109">
            <v>15943.310190000004</v>
          </cell>
          <cell r="J109">
            <v>8311</v>
          </cell>
          <cell r="K109">
            <v>14229.226290000001</v>
          </cell>
          <cell r="L109">
            <v>6458.9143999999997</v>
          </cell>
          <cell r="M109">
            <v>21359.17496</v>
          </cell>
          <cell r="N109">
            <v>26227.464129999997</v>
          </cell>
          <cell r="O109">
            <v>1257</v>
          </cell>
          <cell r="P109">
            <v>14110.482039999999</v>
          </cell>
        </row>
        <row r="111">
          <cell r="A111" t="str">
            <v>Memo: op cashflow MTH</v>
          </cell>
          <cell r="E111">
            <v>-7016.3717200000101</v>
          </cell>
          <cell r="F111">
            <v>-5468.8968099999856</v>
          </cell>
          <cell r="G111">
            <v>10023.782219999983</v>
          </cell>
          <cell r="H111">
            <v>-7594.3209900000093</v>
          </cell>
          <cell r="I111">
            <v>197.92370000001756</v>
          </cell>
          <cell r="J111">
            <v>-13038.569460000002</v>
          </cell>
          <cell r="K111">
            <v>6873.5952900001066</v>
          </cell>
          <cell r="L111">
            <v>-7464.1422300000995</v>
          </cell>
          <cell r="M111">
            <v>5385.5976399999963</v>
          </cell>
          <cell r="N111">
            <v>15232.491989999857</v>
          </cell>
          <cell r="O111">
            <v>-27699.268840000001</v>
          </cell>
          <cell r="P111">
            <v>-13502.960459999784</v>
          </cell>
        </row>
        <row r="112">
          <cell r="A112" t="str">
            <v>Memo: op cashflow - YTD</v>
          </cell>
          <cell r="E112">
            <v>-7016.3717200000101</v>
          </cell>
          <cell r="F112">
            <v>-12485.268529999996</v>
          </cell>
          <cell r="G112">
            <v>-2461.486310000013</v>
          </cell>
          <cell r="H112">
            <v>-10055.807300000022</v>
          </cell>
          <cell r="I112">
            <v>-9857.8836000000047</v>
          </cell>
          <cell r="J112">
            <v>-22896.453060000007</v>
          </cell>
          <cell r="K112">
            <v>-16022.8577699999</v>
          </cell>
          <cell r="L112">
            <v>-23487</v>
          </cell>
          <cell r="M112">
            <v>-18101.402360000004</v>
          </cell>
          <cell r="N112">
            <v>-2868.9103700001469</v>
          </cell>
          <cell r="O112">
            <v>-30568.179210000148</v>
          </cell>
          <cell r="P112">
            <v>-44071.139669999931</v>
          </cell>
        </row>
        <row r="114">
          <cell r="A114" t="str">
            <v>FX</v>
          </cell>
          <cell r="B114" t="str">
            <v>Closing rate</v>
          </cell>
          <cell r="D114">
            <v>1.4192499999999999</v>
          </cell>
          <cell r="E114">
            <v>1.5311999999999999</v>
          </cell>
          <cell r="F114">
            <v>1.4616</v>
          </cell>
          <cell r="G114">
            <v>1.4486000000000001</v>
          </cell>
          <cell r="H114">
            <v>1.4320999999999999</v>
          </cell>
          <cell r="I114">
            <v>1.393</v>
          </cell>
          <cell r="J114">
            <v>1.4370000000000001</v>
          </cell>
          <cell r="K114">
            <v>1.4281999999999999</v>
          </cell>
          <cell r="L114">
            <v>1.4407000000000001</v>
          </cell>
          <cell r="M114">
            <v>1.4266000000000001</v>
          </cell>
          <cell r="N114">
            <v>1.4597</v>
          </cell>
          <cell r="O114">
            <v>1.4348000000000001</v>
          </cell>
          <cell r="P114">
            <v>1.4192499999999999</v>
          </cell>
        </row>
        <row r="115">
          <cell r="B115" t="str">
            <v>Average rate</v>
          </cell>
          <cell r="E115">
            <v>1.5327</v>
          </cell>
          <cell r="F115">
            <v>1.4964</v>
          </cell>
          <cell r="G115">
            <v>1.4551000000000001</v>
          </cell>
          <cell r="H115">
            <v>1.44035</v>
          </cell>
          <cell r="I115">
            <v>1.41255</v>
          </cell>
          <cell r="J115">
            <v>1.415</v>
          </cell>
          <cell r="K115">
            <v>1.4326000000000001</v>
          </cell>
          <cell r="L115">
            <v>1.43445</v>
          </cell>
          <cell r="M115">
            <v>1.4336500000000001</v>
          </cell>
          <cell r="N115">
            <v>1.4431499999999999</v>
          </cell>
          <cell r="O115">
            <v>1.4472499999999999</v>
          </cell>
          <cell r="P115">
            <v>1.4269799999999999</v>
          </cell>
        </row>
        <row r="117">
          <cell r="A117" t="str">
            <v>Luminus 100% £'m</v>
          </cell>
        </row>
        <row r="119">
          <cell r="A119" t="str">
            <v>Operating cashflow - MTH</v>
          </cell>
          <cell r="E119">
            <v>-4.5777854244144391</v>
          </cell>
          <cell r="F119">
            <v>-3.6547024926490148</v>
          </cell>
          <cell r="G119">
            <v>6.888723950243957</v>
          </cell>
          <cell r="H119">
            <v>-5.2725524976568261</v>
          </cell>
          <cell r="I119">
            <v>0.14011801352165767</v>
          </cell>
          <cell r="J119">
            <v>-9.2145367208480575</v>
          </cell>
          <cell r="K119">
            <v>4.7979863814045141</v>
          </cell>
          <cell r="L119">
            <v>-5.2034872111262844</v>
          </cell>
          <cell r="M119">
            <v>3.7565637638196185</v>
          </cell>
          <cell r="N119">
            <v>10.555030308699621</v>
          </cell>
          <cell r="O119">
            <v>-19.139242591121093</v>
          </cell>
          <cell r="P119">
            <v>-9.4626136736322746</v>
          </cell>
        </row>
        <row r="120">
          <cell r="A120" t="str">
            <v>Operating cashflow - YTD</v>
          </cell>
          <cell r="E120">
            <v>-4.5777854244144391</v>
          </cell>
          <cell r="F120">
            <v>-8.2324879170634535</v>
          </cell>
          <cell r="G120">
            <v>-1.3437639668194965</v>
          </cell>
          <cell r="H120">
            <v>-6.6163164644763226</v>
          </cell>
          <cell r="I120">
            <v>-6.4761984509546648</v>
          </cell>
          <cell r="J120">
            <v>-15.690735171802721</v>
          </cell>
          <cell r="K120">
            <v>-10.892748790398208</v>
          </cell>
          <cell r="L120">
            <v>-16.096236001524492</v>
          </cell>
          <cell r="M120">
            <v>-12.339672237704873</v>
          </cell>
          <cell r="N120">
            <v>-1.784641929005252</v>
          </cell>
          <cell r="O120">
            <v>-20.923884520126343</v>
          </cell>
          <cell r="P120">
            <v>-30.386498193758619</v>
          </cell>
        </row>
        <row r="121">
          <cell r="A121" t="str">
            <v>NET CASH BALANCE</v>
          </cell>
        </row>
        <row r="122">
          <cell r="A122" t="str">
            <v>Opening net cash balance</v>
          </cell>
          <cell r="E122">
            <v>8.003162480407525</v>
          </cell>
          <cell r="F122">
            <v>8.3842654556650267</v>
          </cell>
          <cell r="G122">
            <v>8.4595073795388647</v>
          </cell>
          <cell r="H122">
            <v>8.5569739473500466</v>
          </cell>
          <cell r="I122">
            <v>8.797158930366118</v>
          </cell>
          <cell r="J122">
            <v>8.5277956784968705</v>
          </cell>
          <cell r="K122">
            <v>8.580340561546004</v>
          </cell>
          <cell r="L122">
            <v>8.5058946276115783</v>
          </cell>
          <cell r="M122">
            <v>8.5899638230758448</v>
          </cell>
          <cell r="N122">
            <v>8.3951787285058579</v>
          </cell>
          <cell r="O122">
            <v>8.5408714733760807</v>
          </cell>
          <cell r="P122">
            <v>8.6344494556984337</v>
          </cell>
        </row>
        <row r="123">
          <cell r="A123" t="str">
            <v>Increase / (decrease) in funds</v>
          </cell>
          <cell r="E123">
            <v>-4.1728558516196461</v>
          </cell>
          <cell r="F123">
            <v>-1.586151621510673</v>
          </cell>
          <cell r="G123">
            <v>5.2169009112246254</v>
          </cell>
          <cell r="H123">
            <v>3.0927665246840288</v>
          </cell>
          <cell r="I123">
            <v>2.6481463029432892</v>
          </cell>
          <cell r="J123">
            <v>-2.7442187821851087</v>
          </cell>
          <cell r="K123">
            <v>1.3827082341408756</v>
          </cell>
          <cell r="L123">
            <v>-4.0227167279794553</v>
          </cell>
          <cell r="M123">
            <v>6.3821201247721842</v>
          </cell>
          <cell r="N123">
            <v>9.5725297937932403</v>
          </cell>
          <cell r="O123">
            <v>-7.6647911834402018</v>
          </cell>
          <cell r="P123">
            <v>1.3077608948388213</v>
          </cell>
        </row>
        <row r="124">
          <cell r="A124" t="str">
            <v>Closing net cash balance</v>
          </cell>
          <cell r="E124">
            <v>3.8303066287878793</v>
          </cell>
          <cell r="F124">
            <v>6.7981138341543526</v>
          </cell>
          <cell r="G124">
            <v>13.676408290763492</v>
          </cell>
          <cell r="H124">
            <v>11.649740472034077</v>
          </cell>
          <cell r="I124">
            <v>11.445305233309407</v>
          </cell>
          <cell r="J124">
            <v>5.7835768963117609</v>
          </cell>
          <cell r="K124">
            <v>9.9630487956868805</v>
          </cell>
          <cell r="L124">
            <v>4.483177899632123</v>
          </cell>
          <cell r="M124">
            <v>14.972083947848031</v>
          </cell>
          <cell r="N124">
            <v>17.967708522299102</v>
          </cell>
          <cell r="O124">
            <v>0.8760802899358795</v>
          </cell>
          <cell r="P124">
            <v>9.9422103505372554</v>
          </cell>
        </row>
        <row r="134">
          <cell r="A134" t="str">
            <v>EBITDA</v>
          </cell>
          <cell r="E134">
            <v>2579.3804200000204</v>
          </cell>
          <cell r="F134">
            <v>3758.0414200000077</v>
          </cell>
          <cell r="G134">
            <v>5737.6720200000163</v>
          </cell>
          <cell r="H134">
            <v>7490.0350100000032</v>
          </cell>
          <cell r="I134">
            <v>9133.3402800000003</v>
          </cell>
          <cell r="J134">
            <v>10303.906730000002</v>
          </cell>
          <cell r="K134">
            <v>15210.2356</v>
          </cell>
          <cell r="L134">
            <v>18826.806290000008</v>
          </cell>
          <cell r="M134">
            <v>20250.392469999999</v>
          </cell>
          <cell r="N134">
            <v>25299.597619999979</v>
          </cell>
          <cell r="O134">
            <v>23525.249601685409</v>
          </cell>
          <cell r="P134">
            <v>22284.417592376387</v>
          </cell>
        </row>
        <row r="135">
          <cell r="A135" t="str">
            <v>Other movements in reserves</v>
          </cell>
          <cell r="E135">
            <v>1.0245600000010882</v>
          </cell>
          <cell r="F135">
            <v>1.7224899999150693</v>
          </cell>
          <cell r="G135">
            <v>1.7224900000539662</v>
          </cell>
          <cell r="H135">
            <v>1.7224900001777641</v>
          </cell>
          <cell r="I135">
            <v>2.5662100002054657</v>
          </cell>
          <cell r="J135">
            <v>3.5553299999705459</v>
          </cell>
          <cell r="K135">
            <v>3.5000400000662566</v>
          </cell>
          <cell r="L135">
            <v>3.500040000331829</v>
          </cell>
          <cell r="M135">
            <v>3.5000399995089069</v>
          </cell>
          <cell r="N135">
            <v>3.5000400003156287</v>
          </cell>
          <cell r="O135">
            <v>3.5000400003156287</v>
          </cell>
          <cell r="P135">
            <v>3.5000400003156287</v>
          </cell>
        </row>
        <row r="136">
          <cell r="A136" t="str">
            <v>working capital:</v>
          </cell>
        </row>
        <row r="137">
          <cell r="A137" t="str">
            <v>creditor increase / (decrease)</v>
          </cell>
          <cell r="E137">
            <v>33584.515360000019</v>
          </cell>
          <cell r="F137">
            <v>69044.709110000083</v>
          </cell>
          <cell r="G137">
            <v>48098.053989999811</v>
          </cell>
          <cell r="H137">
            <v>41672.261009999784</v>
          </cell>
          <cell r="I137">
            <v>-7485.4036200001719</v>
          </cell>
          <cell r="J137">
            <v>-63204.897110000078</v>
          </cell>
          <cell r="K137">
            <v>-55531.265259999986</v>
          </cell>
          <cell r="L137">
            <v>-71303.177130000258</v>
          </cell>
          <cell r="M137">
            <v>-75451.391869999468</v>
          </cell>
          <cell r="N137">
            <v>-53599.640540000342</v>
          </cell>
          <cell r="O137">
            <v>-23212.407873550459</v>
          </cell>
          <cell r="P137">
            <v>-12593.391511581343</v>
          </cell>
        </row>
        <row r="138">
          <cell r="A138" t="str">
            <v>debtors decrease / (increase)</v>
          </cell>
          <cell r="E138">
            <v>-24853.186860000023</v>
          </cell>
          <cell r="F138">
            <v>-46151.608420000019</v>
          </cell>
          <cell r="G138">
            <v>-64768.732929999867</v>
          </cell>
          <cell r="H138">
            <v>-56850.029819999945</v>
          </cell>
          <cell r="I138">
            <v>-22645.294219999996</v>
          </cell>
          <cell r="J138">
            <v>23637.974340000103</v>
          </cell>
          <cell r="K138">
            <v>37261.913909999916</v>
          </cell>
          <cell r="L138">
            <v>49725.29642999998</v>
          </cell>
          <cell r="M138">
            <v>64329.115619999968</v>
          </cell>
          <cell r="N138">
            <v>51759.995880000024</v>
          </cell>
          <cell r="O138">
            <v>15320.118200003337</v>
          </cell>
          <cell r="P138">
            <v>-435.24610134063732</v>
          </cell>
        </row>
        <row r="139">
          <cell r="E139">
            <v>8731.328499999996</v>
          </cell>
          <cell r="F139">
            <v>22893.100690000065</v>
          </cell>
          <cell r="G139">
            <v>-16670.678940000056</v>
          </cell>
          <cell r="H139">
            <v>-15177.768810000161</v>
          </cell>
          <cell r="I139">
            <v>-30130.697840000168</v>
          </cell>
          <cell r="J139">
            <v>-39566.922769999976</v>
          </cell>
          <cell r="K139">
            <v>-18269.35135000007</v>
          </cell>
          <cell r="L139">
            <v>-21577.880700000278</v>
          </cell>
          <cell r="M139">
            <v>-11122.276249999501</v>
          </cell>
          <cell r="N139">
            <v>-1839.6446600003183</v>
          </cell>
          <cell r="O139">
            <v>-7892.2896735471222</v>
          </cell>
          <cell r="P139">
            <v>-13028.637612921981</v>
          </cell>
        </row>
        <row r="140">
          <cell r="A140" t="str">
            <v>operating cashflow</v>
          </cell>
          <cell r="E140">
            <v>11311.733480000017</v>
          </cell>
          <cell r="F140">
            <v>26652.864599999986</v>
          </cell>
          <cell r="G140">
            <v>-10931.284429999985</v>
          </cell>
          <cell r="H140">
            <v>-7686.0113099999808</v>
          </cell>
          <cell r="I140">
            <v>-20994.791349999963</v>
          </cell>
          <cell r="J140">
            <v>-29259.460710000003</v>
          </cell>
          <cell r="K140">
            <v>-3055.6157100000037</v>
          </cell>
          <cell r="L140">
            <v>-2747.5743699999402</v>
          </cell>
          <cell r="M140">
            <v>9131.6162600000062</v>
          </cell>
          <cell r="N140">
            <v>23463.452999999976</v>
          </cell>
          <cell r="O140">
            <v>15636.459968138603</v>
          </cell>
          <cell r="P140">
            <v>9259.2800194547217</v>
          </cell>
        </row>
        <row r="141">
          <cell r="A141" t="str">
            <v>Purchase of fixed assets</v>
          </cell>
          <cell r="E141">
            <v>-968.16932000000031</v>
          </cell>
          <cell r="F141">
            <v>-1954.6636800000001</v>
          </cell>
          <cell r="G141">
            <v>-2266.5847899999994</v>
          </cell>
          <cell r="H141">
            <v>-2668.5668899999991</v>
          </cell>
          <cell r="I141">
            <v>-3063.9481199999991</v>
          </cell>
          <cell r="J141">
            <v>-3331.4769399999991</v>
          </cell>
          <cell r="K141">
            <v>-3643.5703499999991</v>
          </cell>
          <cell r="L141">
            <v>-4031.9610799999991</v>
          </cell>
          <cell r="M141">
            <v>-4357.0286899999992</v>
          </cell>
          <cell r="N141">
            <v>-4630.6229099999991</v>
          </cell>
          <cell r="O141">
            <v>-6736.3582380000107</v>
          </cell>
          <cell r="P141">
            <v>-7512</v>
          </cell>
        </row>
        <row r="142">
          <cell r="A142" t="str">
            <v>delta LT liabilities</v>
          </cell>
        </row>
        <row r="143">
          <cell r="A143" t="str">
            <v>interest</v>
          </cell>
          <cell r="E143">
            <v>-71.803669999999997</v>
          </cell>
          <cell r="F143">
            <v>-69.766239999999996</v>
          </cell>
          <cell r="G143">
            <v>-164.20436000000001</v>
          </cell>
          <cell r="H143">
            <v>-200.54752000000002</v>
          </cell>
          <cell r="I143">
            <v>-312.11917</v>
          </cell>
          <cell r="J143">
            <v>-438.08492999999999</v>
          </cell>
          <cell r="K143">
            <v>-514.54638999999997</v>
          </cell>
          <cell r="L143">
            <v>-583.56300999999996</v>
          </cell>
          <cell r="M143">
            <v>-679.75937999999996</v>
          </cell>
          <cell r="N143">
            <v>-653.32679999999993</v>
          </cell>
          <cell r="O143">
            <v>-674.39678590335302</v>
          </cell>
          <cell r="P143">
            <v>-715.25598076052745</v>
          </cell>
        </row>
        <row r="144">
          <cell r="A144" t="str">
            <v>Cash flow before financing</v>
          </cell>
          <cell r="E144">
            <v>10271.760490000017</v>
          </cell>
          <cell r="F144">
            <v>24628.434679999984</v>
          </cell>
          <cell r="G144">
            <v>-13362.073579999984</v>
          </cell>
          <cell r="H144">
            <v>-10555.12571999998</v>
          </cell>
          <cell r="I144">
            <v>-24370.858639999966</v>
          </cell>
          <cell r="J144">
            <v>-33029.022580000004</v>
          </cell>
          <cell r="K144">
            <v>-7213.7324500000032</v>
          </cell>
          <cell r="L144">
            <v>-7363.0984599999392</v>
          </cell>
          <cell r="M144">
            <v>4094.828190000007</v>
          </cell>
          <cell r="N144">
            <v>18179.503289999979</v>
          </cell>
          <cell r="O144">
            <v>8225.7049442352381</v>
          </cell>
          <cell r="P144">
            <v>1032.0240386941941</v>
          </cell>
        </row>
        <row r="145">
          <cell r="A145" t="str">
            <v>Cash from share capital &amp; loans</v>
          </cell>
          <cell r="E145">
            <v>0</v>
          </cell>
          <cell r="F145">
            <v>0</v>
          </cell>
          <cell r="G145">
            <v>15000</v>
          </cell>
          <cell r="H145">
            <v>15000</v>
          </cell>
          <cell r="I145">
            <v>15000</v>
          </cell>
          <cell r="J145">
            <v>25000</v>
          </cell>
          <cell r="K145">
            <v>-5000</v>
          </cell>
          <cell r="L145">
            <v>5000</v>
          </cell>
          <cell r="M145">
            <v>0</v>
          </cell>
          <cell r="N145">
            <v>-10000</v>
          </cell>
          <cell r="O145">
            <v>-29998</v>
          </cell>
          <cell r="P145">
            <v>-30000</v>
          </cell>
        </row>
        <row r="146">
          <cell r="A146" t="str">
            <v>Increase / (decrease) in funds</v>
          </cell>
          <cell r="E146">
            <v>10271.760490000017</v>
          </cell>
          <cell r="F146">
            <v>24628.434679999984</v>
          </cell>
          <cell r="G146">
            <v>1637.9264200000162</v>
          </cell>
          <cell r="H146">
            <v>4444.87428000002</v>
          </cell>
          <cell r="I146">
            <v>-9370.8586399999658</v>
          </cell>
          <cell r="J146">
            <v>-8029.0225800000044</v>
          </cell>
          <cell r="K146">
            <v>-12213.732450000003</v>
          </cell>
          <cell r="L146">
            <v>-2363.0984599999392</v>
          </cell>
          <cell r="M146">
            <v>4094.828190000007</v>
          </cell>
          <cell r="N146">
            <v>8179.5032899999787</v>
          </cell>
          <cell r="O146">
            <v>-21772.295055764764</v>
          </cell>
          <cell r="P146">
            <v>-28967.975961305805</v>
          </cell>
        </row>
        <row r="147">
          <cell r="A147" t="str">
            <v>NET CASH BALANCE</v>
          </cell>
        </row>
        <row r="148">
          <cell r="A148" t="str">
            <v>Opening net cash balance</v>
          </cell>
          <cell r="E148">
            <v>14110.482039999999</v>
          </cell>
          <cell r="F148">
            <v>14110.482039999999</v>
          </cell>
          <cell r="G148">
            <v>14110.482039999999</v>
          </cell>
          <cell r="H148">
            <v>14110</v>
          </cell>
          <cell r="I148">
            <v>14110</v>
          </cell>
          <cell r="J148">
            <v>14110</v>
          </cell>
          <cell r="K148">
            <v>14110</v>
          </cell>
          <cell r="L148">
            <v>14110</v>
          </cell>
          <cell r="M148">
            <v>14110</v>
          </cell>
          <cell r="N148">
            <v>14110</v>
          </cell>
          <cell r="O148">
            <v>14110</v>
          </cell>
          <cell r="P148">
            <v>14110</v>
          </cell>
        </row>
        <row r="149">
          <cell r="A149" t="str">
            <v>Increase / (decrease) in funds</v>
          </cell>
          <cell r="E149">
            <v>10271.760490000017</v>
          </cell>
          <cell r="F149">
            <v>24628.434679999984</v>
          </cell>
          <cell r="G149">
            <v>1637.9264200000162</v>
          </cell>
          <cell r="H149">
            <v>4444.87428000002</v>
          </cell>
          <cell r="I149">
            <v>-9370.8586399999658</v>
          </cell>
          <cell r="J149">
            <v>-8029.0225800000044</v>
          </cell>
          <cell r="K149">
            <v>-12213.732450000003</v>
          </cell>
          <cell r="L149">
            <v>-2363.0984599999392</v>
          </cell>
          <cell r="M149">
            <v>4094.828190000007</v>
          </cell>
          <cell r="N149">
            <v>8179.5032899999787</v>
          </cell>
          <cell r="O149">
            <v>-21772.295055764764</v>
          </cell>
          <cell r="P149">
            <v>-28967.975961305805</v>
          </cell>
        </row>
        <row r="150">
          <cell r="A150" t="str">
            <v>closing net cash balance</v>
          </cell>
          <cell r="E150">
            <v>24382.242490000019</v>
          </cell>
          <cell r="F150">
            <v>38738.91667999998</v>
          </cell>
          <cell r="G150">
            <v>15748.408420000016</v>
          </cell>
          <cell r="H150">
            <v>18555.356280000022</v>
          </cell>
          <cell r="I150">
            <v>4739.6233600000342</v>
          </cell>
          <cell r="J150">
            <v>6081.4594199999956</v>
          </cell>
          <cell r="K150">
            <v>1896.7495499999968</v>
          </cell>
          <cell r="L150">
            <v>11747.383540000061</v>
          </cell>
          <cell r="M150">
            <v>18205.310190000007</v>
          </cell>
          <cell r="N150">
            <v>22289.985289999979</v>
          </cell>
          <cell r="O150">
            <v>-7661.8130557647637</v>
          </cell>
          <cell r="P150">
            <v>-14857.493961305805</v>
          </cell>
        </row>
        <row r="152">
          <cell r="A152" t="str">
            <v>Memo: op cashflow MTH</v>
          </cell>
          <cell r="E152">
            <v>11311.733480000017</v>
          </cell>
          <cell r="F152">
            <v>15341.131119999969</v>
          </cell>
          <cell r="G152">
            <v>-37584.149029999971</v>
          </cell>
          <cell r="H152">
            <v>3245.2731200000044</v>
          </cell>
          <cell r="I152">
            <v>-13308.780039999983</v>
          </cell>
          <cell r="J152">
            <v>-8264.6693600000399</v>
          </cell>
          <cell r="K152">
            <v>26203.845000000001</v>
          </cell>
          <cell r="L152">
            <v>308.04134000006343</v>
          </cell>
          <cell r="M152">
            <v>11879.190629999946</v>
          </cell>
          <cell r="N152">
            <v>14331.83673999997</v>
          </cell>
          <cell r="O152">
            <v>-7826.9930318613733</v>
          </cell>
          <cell r="P152">
            <v>-6377.1799486838809</v>
          </cell>
        </row>
        <row r="153">
          <cell r="A153" t="str">
            <v>Memo: op cashflow - YTD</v>
          </cell>
          <cell r="E153">
            <v>11311.733480000017</v>
          </cell>
          <cell r="F153">
            <v>26652.864599999986</v>
          </cell>
          <cell r="G153">
            <v>-10931.284429999985</v>
          </cell>
          <cell r="H153">
            <v>-7686.0113099999808</v>
          </cell>
          <cell r="I153">
            <v>-20994.791349999963</v>
          </cell>
          <cell r="J153">
            <v>-29259.460710000003</v>
          </cell>
          <cell r="K153">
            <v>-3055.6157100000019</v>
          </cell>
          <cell r="L153">
            <v>-2747.5743699999384</v>
          </cell>
          <cell r="M153">
            <v>9131.616260000008</v>
          </cell>
          <cell r="N153">
            <v>23463.45299999998</v>
          </cell>
          <cell r="O153">
            <v>15636.459968138606</v>
          </cell>
          <cell r="P153">
            <v>9259.2800194547253</v>
          </cell>
        </row>
        <row r="155">
          <cell r="A155" t="str">
            <v>FX</v>
          </cell>
          <cell r="B155" t="str">
            <v>Closing rate</v>
          </cell>
          <cell r="D155">
            <v>1.4192499999999999</v>
          </cell>
          <cell r="E155">
            <v>1.4652000000000001</v>
          </cell>
          <cell r="F155">
            <v>1.49343</v>
          </cell>
          <cell r="G155">
            <v>1.4954400000000001</v>
          </cell>
          <cell r="H155">
            <v>1.4845600000000001</v>
          </cell>
          <cell r="I155">
            <v>1.50139</v>
          </cell>
          <cell r="J155">
            <v>1.4905351021016544</v>
          </cell>
          <cell r="K155">
            <v>1.5103500000000001</v>
          </cell>
          <cell r="L155">
            <v>1.48017</v>
          </cell>
          <cell r="M155">
            <v>1.45688</v>
          </cell>
          <cell r="N155">
            <v>1.4402999999999999</v>
          </cell>
          <cell r="O155">
            <v>1.4402999999999999</v>
          </cell>
          <cell r="P155">
            <v>1.4402999999999999</v>
          </cell>
        </row>
        <row r="156">
          <cell r="B156" t="str">
            <v>Average rate</v>
          </cell>
          <cell r="E156">
            <v>1.4422299999999999</v>
          </cell>
          <cell r="F156">
            <v>1.4791799999999999</v>
          </cell>
          <cell r="G156">
            <v>1.4944299999999999</v>
          </cell>
          <cell r="H156">
            <v>1.4899800000000001</v>
          </cell>
          <cell r="I156">
            <v>1.4929399999999999</v>
          </cell>
          <cell r="J156">
            <v>1.4959625510508272</v>
          </cell>
          <cell r="K156">
            <v>1.50038</v>
          </cell>
          <cell r="L156">
            <v>1.4951000000000001</v>
          </cell>
          <cell r="M156">
            <v>1.4684299999999999</v>
          </cell>
          <cell r="N156">
            <v>1.4485399999999999</v>
          </cell>
          <cell r="O156">
            <v>1.4402999999999999</v>
          </cell>
          <cell r="P156">
            <v>1.4402999999999999</v>
          </cell>
        </row>
        <row r="158">
          <cell r="A158" t="str">
            <v>Luminus 100% £'m</v>
          </cell>
        </row>
        <row r="160">
          <cell r="A160" t="str">
            <v>Operating cashflow - MTH</v>
          </cell>
          <cell r="E160">
            <v>7.8432243678192926</v>
          </cell>
          <cell r="F160">
            <v>10.371375437742513</v>
          </cell>
          <cell r="G160">
            <v>-25.149487784640282</v>
          </cell>
          <cell r="H160">
            <v>2.1780648867770065</v>
          </cell>
          <cell r="I160">
            <v>-8.9144775007702819</v>
          </cell>
          <cell r="J160">
            <v>-5.5246499012923733</v>
          </cell>
          <cell r="K160">
            <v>17.464805582585743</v>
          </cell>
          <cell r="L160">
            <v>0.20603393752930466</v>
          </cell>
          <cell r="M160">
            <v>8.089722104560618</v>
          </cell>
          <cell r="N160">
            <v>9.8939875598878668</v>
          </cell>
          <cell r="O160">
            <v>-5.4342796860802425</v>
          </cell>
          <cell r="P160">
            <v>-4.4276747543455404</v>
          </cell>
        </row>
        <row r="161">
          <cell r="A161" t="str">
            <v>Operating cashflow - YTD</v>
          </cell>
          <cell r="E161">
            <v>7.8432243678192926</v>
          </cell>
          <cell r="F161">
            <v>18.214599805561804</v>
          </cell>
          <cell r="G161">
            <v>-6.9348879790784785</v>
          </cell>
          <cell r="H161">
            <v>-4.756823092301472</v>
          </cell>
          <cell r="I161">
            <v>-13.671300593071754</v>
          </cell>
          <cell r="J161">
            <v>-19.195950494364126</v>
          </cell>
          <cell r="K161">
            <v>-1.731144911778383</v>
          </cell>
          <cell r="L161">
            <v>-1.5251109742490785</v>
          </cell>
          <cell r="M161">
            <v>6.5646111303115395</v>
          </cell>
          <cell r="N161">
            <v>16.458598690199405</v>
          </cell>
          <cell r="O161">
            <v>11.024319004119164</v>
          </cell>
          <cell r="P161">
            <v>6.5966442497736235</v>
          </cell>
        </row>
        <row r="162">
          <cell r="A162" t="str">
            <v>NET CASH BALANCE</v>
          </cell>
        </row>
        <row r="163">
          <cell r="A163" t="str">
            <v>Opening net cash balance</v>
          </cell>
          <cell r="E163">
            <v>9.6304136227136219</v>
          </cell>
          <cell r="F163">
            <v>9.4483718955692577</v>
          </cell>
          <cell r="G163">
            <v>9.4356724709784388</v>
          </cell>
          <cell r="H163">
            <v>9.5044996497278635</v>
          </cell>
          <cell r="I163">
            <v>9.3979578923530855</v>
          </cell>
          <cell r="J163">
            <v>9.4663990000000009</v>
          </cell>
          <cell r="K163">
            <v>9.3422054490680964</v>
          </cell>
          <cell r="L163">
            <v>9.5326888127715073</v>
          </cell>
          <cell r="M163">
            <v>9.6850804458843562</v>
          </cell>
          <cell r="N163">
            <v>9.7965701589946548</v>
          </cell>
          <cell r="O163">
            <v>9.7965701589946548</v>
          </cell>
          <cell r="P163">
            <v>9.7965701589946548</v>
          </cell>
        </row>
        <row r="164">
          <cell r="A164" t="str">
            <v>Increase / (decrease) in funds</v>
          </cell>
          <cell r="E164">
            <v>7.0104835449085554</v>
          </cell>
          <cell r="F164">
            <v>16.491187856143231</v>
          </cell>
          <cell r="G164">
            <v>1.0952805996897341</v>
          </cell>
          <cell r="H164">
            <v>2.9940684647303035</v>
          </cell>
          <cell r="I164">
            <v>-6.2414553447138763</v>
          </cell>
          <cell r="J164">
            <v>-5.3866712489220037</v>
          </cell>
          <cell r="K164">
            <v>-8.0866901380474729</v>
          </cell>
          <cell r="L164">
            <v>-1.5965047663443654</v>
          </cell>
          <cell r="M164">
            <v>2.8106832340343799</v>
          </cell>
          <cell r="N164">
            <v>5.679027487329015</v>
          </cell>
          <cell r="O164">
            <v>-15.116500073432455</v>
          </cell>
          <cell r="P164">
            <v>-20.112459877321257</v>
          </cell>
        </row>
        <row r="165">
          <cell r="A165" t="str">
            <v>Closing net cash balance</v>
          </cell>
          <cell r="E165">
            <v>16.640897140322153</v>
          </cell>
          <cell r="F165">
            <v>25.939559724928504</v>
          </cell>
          <cell r="G165">
            <v>10.530953043920194</v>
          </cell>
          <cell r="H165">
            <v>12.498892789782845</v>
          </cell>
          <cell r="I165">
            <v>3.1568235834793317</v>
          </cell>
          <cell r="J165">
            <v>4.0800511248779969</v>
          </cell>
          <cell r="K165">
            <v>1.2558344423477978</v>
          </cell>
          <cell r="L165">
            <v>7.9365096846984207</v>
          </cell>
          <cell r="M165">
            <v>12.496094523914124</v>
          </cell>
          <cell r="N165">
            <v>15.475932298826619</v>
          </cell>
          <cell r="O165">
            <v>-5.3195952619348503</v>
          </cell>
          <cell r="P165">
            <v>-10.315555065823652</v>
          </cell>
        </row>
      </sheetData>
      <sheetData sheetId="8" refreshError="1"/>
      <sheetData sheetId="9" refreshError="1"/>
      <sheetData sheetId="1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Page"/>
      <sheetName val="AA"/>
      <sheetName val="British Gas"/>
      <sheetName val="CBS"/>
      <sheetName val="Cemg"/>
      <sheetName val="Goldfish"/>
      <sheetName val="One.Tel"/>
      <sheetName val="N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9">
          <cell r="AA9" t="str">
            <v>US Gas Customers</v>
          </cell>
          <cell r="AF9" t="str">
            <v>US Elec customers</v>
          </cell>
        </row>
        <row r="10">
          <cell r="AB10" t="str">
            <v>Actual</v>
          </cell>
          <cell r="AC10" t="str">
            <v>Budget</v>
          </cell>
          <cell r="AG10" t="str">
            <v>Actual</v>
          </cell>
          <cell r="AH10" t="str">
            <v>Budget</v>
          </cell>
        </row>
        <row r="11">
          <cell r="AA11">
            <v>37408</v>
          </cell>
          <cell r="AF11">
            <v>37408</v>
          </cell>
        </row>
        <row r="12">
          <cell r="AA12">
            <v>37438</v>
          </cell>
          <cell r="AF12">
            <v>37438</v>
          </cell>
        </row>
        <row r="13">
          <cell r="AA13">
            <v>37469</v>
          </cell>
          <cell r="AF13">
            <v>37469</v>
          </cell>
        </row>
        <row r="14">
          <cell r="AA14">
            <v>37500</v>
          </cell>
          <cell r="AF14">
            <v>37500</v>
          </cell>
        </row>
        <row r="15">
          <cell r="AA15">
            <v>37530</v>
          </cell>
          <cell r="AF15">
            <v>37530</v>
          </cell>
        </row>
        <row r="16">
          <cell r="AA16">
            <v>37561</v>
          </cell>
          <cell r="AF16">
            <v>37561</v>
          </cell>
        </row>
        <row r="17">
          <cell r="AA17">
            <v>37591</v>
          </cell>
          <cell r="AF17">
            <v>37591</v>
          </cell>
        </row>
        <row r="18">
          <cell r="AA18">
            <v>37622</v>
          </cell>
          <cell r="AB18">
            <v>517</v>
          </cell>
          <cell r="AC18">
            <v>482</v>
          </cell>
          <cell r="AF18">
            <v>37622</v>
          </cell>
          <cell r="AG18">
            <v>888</v>
          </cell>
          <cell r="AH18">
            <v>895</v>
          </cell>
        </row>
        <row r="19">
          <cell r="AA19">
            <v>37653</v>
          </cell>
          <cell r="AB19">
            <v>512</v>
          </cell>
          <cell r="AC19">
            <v>459</v>
          </cell>
          <cell r="AF19">
            <v>37653</v>
          </cell>
          <cell r="AG19">
            <v>885</v>
          </cell>
          <cell r="AH19">
            <v>891</v>
          </cell>
        </row>
        <row r="20">
          <cell r="AA20">
            <v>37681</v>
          </cell>
          <cell r="AB20">
            <v>506</v>
          </cell>
          <cell r="AC20">
            <v>451</v>
          </cell>
          <cell r="AF20">
            <v>37681</v>
          </cell>
          <cell r="AG20">
            <v>880</v>
          </cell>
          <cell r="AH20">
            <v>894</v>
          </cell>
        </row>
        <row r="21">
          <cell r="AA21">
            <v>37712</v>
          </cell>
          <cell r="AF21">
            <v>37712</v>
          </cell>
        </row>
        <row r="22">
          <cell r="AA22">
            <v>37742</v>
          </cell>
          <cell r="AF22">
            <v>37742</v>
          </cell>
        </row>
        <row r="23">
          <cell r="AA23">
            <v>37773</v>
          </cell>
          <cell r="AF23">
            <v>37773</v>
          </cell>
        </row>
        <row r="24">
          <cell r="AA24">
            <v>37803</v>
          </cell>
          <cell r="AF24">
            <v>37803</v>
          </cell>
        </row>
        <row r="25">
          <cell r="AA25">
            <v>37834</v>
          </cell>
          <cell r="AF25">
            <v>37834</v>
          </cell>
        </row>
        <row r="26">
          <cell r="AA26">
            <v>37865</v>
          </cell>
          <cell r="AF26">
            <v>37865</v>
          </cell>
        </row>
        <row r="27">
          <cell r="AA27">
            <v>37895</v>
          </cell>
          <cell r="AF27">
            <v>37895</v>
          </cell>
        </row>
        <row r="28">
          <cell r="AA28">
            <v>37926</v>
          </cell>
          <cell r="AF28">
            <v>37926</v>
          </cell>
        </row>
        <row r="29">
          <cell r="AA29">
            <v>37956</v>
          </cell>
          <cell r="AF29">
            <v>37956</v>
          </cell>
        </row>
        <row r="36">
          <cell r="AA36" t="str">
            <v>Canada Gas customers</v>
          </cell>
        </row>
        <row r="37">
          <cell r="AB37" t="str">
            <v>Actual</v>
          </cell>
          <cell r="AC37" t="str">
            <v>Budget</v>
          </cell>
        </row>
        <row r="38">
          <cell r="AA38">
            <v>37408</v>
          </cell>
        </row>
        <row r="39">
          <cell r="AA39">
            <v>37438</v>
          </cell>
        </row>
        <row r="40">
          <cell r="AA40">
            <v>37469</v>
          </cell>
        </row>
        <row r="41">
          <cell r="AA41">
            <v>37500</v>
          </cell>
        </row>
        <row r="42">
          <cell r="AA42">
            <v>37530</v>
          </cell>
        </row>
        <row r="43">
          <cell r="AA43">
            <v>37561</v>
          </cell>
        </row>
        <row r="44">
          <cell r="AA44">
            <v>37591</v>
          </cell>
        </row>
        <row r="45">
          <cell r="AA45">
            <v>37622</v>
          </cell>
          <cell r="AB45">
            <v>817.69299999999998</v>
          </cell>
          <cell r="AC45">
            <v>819.19299999999998</v>
          </cell>
        </row>
        <row r="46">
          <cell r="AA46">
            <v>37653</v>
          </cell>
          <cell r="AB46">
            <v>807.197</v>
          </cell>
          <cell r="AC46">
            <v>807.35</v>
          </cell>
        </row>
        <row r="47">
          <cell r="AA47">
            <v>37681</v>
          </cell>
        </row>
        <row r="48">
          <cell r="AA48">
            <v>37712</v>
          </cell>
        </row>
        <row r="49">
          <cell r="AA49">
            <v>37742</v>
          </cell>
        </row>
        <row r="50">
          <cell r="AA50">
            <v>37773</v>
          </cell>
        </row>
        <row r="51">
          <cell r="AA51">
            <v>37803</v>
          </cell>
        </row>
        <row r="52">
          <cell r="AA52">
            <v>37834</v>
          </cell>
        </row>
        <row r="53">
          <cell r="AA53">
            <v>37865</v>
          </cell>
          <cell r="AF53" t="str">
            <v>Canada Elec customers</v>
          </cell>
        </row>
        <row r="54">
          <cell r="AA54">
            <v>37895</v>
          </cell>
        </row>
        <row r="55">
          <cell r="AA55">
            <v>37926</v>
          </cell>
          <cell r="AG55" t="str">
            <v>Actual</v>
          </cell>
          <cell r="AH55" t="str">
            <v>Budget</v>
          </cell>
        </row>
        <row r="56">
          <cell r="AA56">
            <v>37956</v>
          </cell>
          <cell r="AF56">
            <v>37408</v>
          </cell>
        </row>
        <row r="57">
          <cell r="AF57">
            <v>37438</v>
          </cell>
        </row>
        <row r="58">
          <cell r="AF58">
            <v>37469</v>
          </cell>
        </row>
        <row r="59">
          <cell r="AF59">
            <v>37500</v>
          </cell>
        </row>
        <row r="60">
          <cell r="AF60">
            <v>37530</v>
          </cell>
        </row>
        <row r="61">
          <cell r="AF61">
            <v>37561</v>
          </cell>
        </row>
        <row r="62">
          <cell r="AF62">
            <v>37591</v>
          </cell>
        </row>
        <row r="63">
          <cell r="AF63">
            <v>37622</v>
          </cell>
          <cell r="AG63">
            <v>522.44299999999998</v>
          </cell>
          <cell r="AH63">
            <v>514.68100000000004</v>
          </cell>
        </row>
        <row r="64">
          <cell r="AF64">
            <v>37653</v>
          </cell>
          <cell r="AG64">
            <v>515.71199999999999</v>
          </cell>
          <cell r="AH64">
            <v>506.97199999999998</v>
          </cell>
        </row>
        <row r="65">
          <cell r="AF65">
            <v>37681</v>
          </cell>
          <cell r="AG65">
            <v>509.06099999999998</v>
          </cell>
          <cell r="AH65">
            <v>499.37900000000002</v>
          </cell>
        </row>
        <row r="66">
          <cell r="AF66">
            <v>37712</v>
          </cell>
        </row>
        <row r="67">
          <cell r="AF67">
            <v>37742</v>
          </cell>
        </row>
        <row r="68">
          <cell r="AF68">
            <v>37773</v>
          </cell>
        </row>
        <row r="69">
          <cell r="AF69">
            <v>37803</v>
          </cell>
        </row>
        <row r="70">
          <cell r="AF70">
            <v>37834</v>
          </cell>
        </row>
        <row r="71">
          <cell r="AF71">
            <v>37865</v>
          </cell>
        </row>
        <row r="72">
          <cell r="AF72">
            <v>37895</v>
          </cell>
        </row>
        <row r="73">
          <cell r="AF73">
            <v>37926</v>
          </cell>
        </row>
        <row r="74">
          <cell r="AF74">
            <v>37956</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Data Sheet"/>
      <sheetName val="Cover"/>
      <sheetName val="Contents"/>
      <sheetName val="Scheme Details"/>
      <sheetName val="Basis of Cost Plan"/>
      <sheetName val="Summary"/>
      <sheetName val="Subs &amp; Super"/>
      <sheetName val="Finishes and Fittings"/>
      <sheetName val="Services"/>
      <sheetName val="External Works"/>
      <sheetName val="Preliminaries &amp; Design Fees"/>
      <sheetName val="Risk Reg"/>
      <sheetName val="Cash Flow"/>
      <sheetName val="Accomm. Schedule"/>
      <sheetName val="Calculations"/>
      <sheetName val="Indices"/>
      <sheetName val="Rates"/>
      <sheetName val="Schedule of amendments"/>
      <sheetName val="Cost Plan Model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33">
          <cell r="C33">
            <v>24</v>
          </cell>
        </row>
        <row r="42">
          <cell r="C42" t="str">
            <v>Month</v>
          </cell>
          <cell r="D42" t="str">
            <v>Gross Valuation</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TD commentary"/>
      <sheetName val="TM1 Settings"/>
      <sheetName val="Sheet2"/>
      <sheetName val="BD P&amp;L"/>
      <sheetName val="Salaries"/>
      <sheetName val="Agency labour &amp; Prof costs"/>
      <sheetName val="Budget to F1 Causal Track"/>
      <sheetName val="YoY F1 Causal Track"/>
      <sheetName val="Lists"/>
      <sheetName val="Sheet1"/>
      <sheetName val="ORIGINAL"/>
    </sheetNames>
    <sheetDataSet>
      <sheetData sheetId="0" refreshError="1"/>
      <sheetData sheetId="1" refreshError="1"/>
      <sheetData sheetId="2" refreshError="1"/>
      <sheetData sheetId="3" refreshError="1">
        <row r="359">
          <cell r="E359" t="str">
            <v>Salaries and wages</v>
          </cell>
          <cell r="G359">
            <v>1162511.6100000001</v>
          </cell>
          <cell r="I359">
            <v>90681.25</v>
          </cell>
          <cell r="J359">
            <v>95033.640000000014</v>
          </cell>
          <cell r="K359">
            <v>84700.534952380942</v>
          </cell>
          <cell r="L359">
            <v>121665.54409523809</v>
          </cell>
          <cell r="M359">
            <v>105961.64409523809</v>
          </cell>
          <cell r="N359">
            <v>105961.64409523809</v>
          </cell>
          <cell r="O359">
            <v>105961.64409523809</v>
          </cell>
          <cell r="P359">
            <v>104569.57266666666</v>
          </cell>
          <cell r="Q359">
            <v>104569.57266666666</v>
          </cell>
          <cell r="R359">
            <v>105102.906</v>
          </cell>
          <cell r="S359">
            <v>107064.156</v>
          </cell>
          <cell r="T359">
            <v>107064.156</v>
          </cell>
          <cell r="V359">
            <v>1238336.264666667</v>
          </cell>
          <cell r="W359">
            <v>1310163.6050172322</v>
          </cell>
          <cell r="X359">
            <v>71827.340350565384</v>
          </cell>
          <cell r="Z359">
            <v>185714.88999999998</v>
          </cell>
          <cell r="AA359">
            <v>1114289.3399999999</v>
          </cell>
          <cell r="AB359">
            <v>-124046.92466666682</v>
          </cell>
          <cell r="AD359">
            <v>116689.95153333333</v>
          </cell>
          <cell r="AE359">
            <v>116689.95153333333</v>
          </cell>
          <cell r="AF359">
            <v>116689.95153333333</v>
          </cell>
          <cell r="AG359">
            <v>116689.95153333333</v>
          </cell>
          <cell r="AH359">
            <v>116689.95153333333</v>
          </cell>
          <cell r="AI359">
            <v>116689.95153333333</v>
          </cell>
          <cell r="AJ359">
            <v>116689.95153333333</v>
          </cell>
          <cell r="AK359">
            <v>116689.95153333333</v>
          </cell>
          <cell r="AL359">
            <v>116689.95153333333</v>
          </cell>
          <cell r="AM359">
            <v>116689.95153333333</v>
          </cell>
          <cell r="AN359">
            <v>116689.95153333333</v>
          </cell>
          <cell r="AO359">
            <v>116689.95153333333</v>
          </cell>
          <cell r="AQ359">
            <v>1400279.4183999998</v>
          </cell>
          <cell r="AR359">
            <v>1488641.5748775769</v>
          </cell>
          <cell r="AS359">
            <v>88362.156477577126</v>
          </cell>
          <cell r="AU359">
            <v>118903.08245733334</v>
          </cell>
          <cell r="AV359">
            <v>118903.08245733334</v>
          </cell>
          <cell r="AW359">
            <v>118903.08245733334</v>
          </cell>
          <cell r="AX359">
            <v>118903.08245733334</v>
          </cell>
          <cell r="AY359">
            <v>118903.08245733334</v>
          </cell>
          <cell r="AZ359">
            <v>118903.08245733334</v>
          </cell>
          <cell r="BA359">
            <v>118903.08245733334</v>
          </cell>
          <cell r="BB359">
            <v>118903.08245733334</v>
          </cell>
          <cell r="BC359">
            <v>118903.08245733334</v>
          </cell>
          <cell r="BD359">
            <v>118903.08245733334</v>
          </cell>
          <cell r="BE359">
            <v>118903.08245733334</v>
          </cell>
          <cell r="BF359">
            <v>118903.08245733334</v>
          </cell>
          <cell r="BH359">
            <v>1426836.9894879998</v>
          </cell>
          <cell r="BI359">
            <v>1593945.0615351279</v>
          </cell>
          <cell r="BJ359">
            <v>167108.07204712805</v>
          </cell>
        </row>
        <row r="360">
          <cell r="E360" t="str">
            <v xml:space="preserve">Temporary staff </v>
          </cell>
          <cell r="G360">
            <v>46220</v>
          </cell>
          <cell r="I360">
            <v>11700</v>
          </cell>
          <cell r="J360">
            <v>7510</v>
          </cell>
          <cell r="K360">
            <v>10500</v>
          </cell>
          <cell r="L360">
            <v>10500</v>
          </cell>
          <cell r="M360">
            <v>10500</v>
          </cell>
          <cell r="N360">
            <v>10500</v>
          </cell>
          <cell r="O360">
            <v>10500</v>
          </cell>
          <cell r="P360">
            <v>10500</v>
          </cell>
          <cell r="Q360">
            <v>10500</v>
          </cell>
          <cell r="R360">
            <v>10500</v>
          </cell>
          <cell r="S360">
            <v>10500</v>
          </cell>
          <cell r="T360">
            <v>10500</v>
          </cell>
          <cell r="V360">
            <v>124210</v>
          </cell>
          <cell r="W360">
            <v>126000</v>
          </cell>
          <cell r="X360">
            <v>1790</v>
          </cell>
          <cell r="Z360">
            <v>19210</v>
          </cell>
          <cell r="AA360">
            <v>115260</v>
          </cell>
          <cell r="AB360">
            <v>-8950</v>
          </cell>
          <cell r="AD360">
            <v>10500</v>
          </cell>
          <cell r="AE360">
            <v>10500</v>
          </cell>
          <cell r="AF360">
            <v>10500</v>
          </cell>
          <cell r="AG360">
            <v>10500</v>
          </cell>
          <cell r="AH360">
            <v>10500</v>
          </cell>
          <cell r="AI360">
            <v>10500</v>
          </cell>
          <cell r="AJ360">
            <v>10500</v>
          </cell>
          <cell r="AK360">
            <v>10500</v>
          </cell>
          <cell r="AL360">
            <v>10500</v>
          </cell>
          <cell r="AM360">
            <v>10500</v>
          </cell>
          <cell r="AN360">
            <v>10500</v>
          </cell>
          <cell r="AO360">
            <v>10500</v>
          </cell>
          <cell r="AQ360">
            <v>126000</v>
          </cell>
          <cell r="AR360">
            <v>126000</v>
          </cell>
          <cell r="AS360">
            <v>0</v>
          </cell>
          <cell r="AU360">
            <v>10500</v>
          </cell>
          <cell r="AV360">
            <v>10500</v>
          </cell>
          <cell r="AW360">
            <v>10500</v>
          </cell>
          <cell r="AX360">
            <v>10500</v>
          </cell>
          <cell r="AY360">
            <v>10500</v>
          </cell>
          <cell r="AZ360">
            <v>10500</v>
          </cell>
          <cell r="BA360">
            <v>10500</v>
          </cell>
          <cell r="BB360">
            <v>10500</v>
          </cell>
          <cell r="BC360">
            <v>10500</v>
          </cell>
          <cell r="BD360">
            <v>10500</v>
          </cell>
          <cell r="BE360">
            <v>10500</v>
          </cell>
          <cell r="BF360">
            <v>10500</v>
          </cell>
          <cell r="BH360">
            <v>126000</v>
          </cell>
          <cell r="BI360">
            <v>126000</v>
          </cell>
          <cell r="BJ360">
            <v>0</v>
          </cell>
        </row>
        <row r="361">
          <cell r="E361" t="str">
            <v>Other people costs</v>
          </cell>
          <cell r="G361">
            <v>40210.899999999994</v>
          </cell>
          <cell r="I361">
            <v>6871.2</v>
          </cell>
          <cell r="J361">
            <v>0</v>
          </cell>
          <cell r="K361">
            <v>0</v>
          </cell>
          <cell r="L361">
            <v>4709.5999999999995</v>
          </cell>
          <cell r="M361">
            <v>4709.5999999999995</v>
          </cell>
          <cell r="N361">
            <v>4709.5999999999995</v>
          </cell>
          <cell r="O361">
            <v>0</v>
          </cell>
          <cell r="P361">
            <v>0</v>
          </cell>
          <cell r="Q361">
            <v>0</v>
          </cell>
          <cell r="R361">
            <v>0</v>
          </cell>
          <cell r="S361">
            <v>0</v>
          </cell>
          <cell r="T361">
            <v>0</v>
          </cell>
          <cell r="V361">
            <v>20999.999999999996</v>
          </cell>
          <cell r="W361">
            <v>21000</v>
          </cell>
          <cell r="X361">
            <v>0</v>
          </cell>
          <cell r="Z361">
            <v>6871.2</v>
          </cell>
          <cell r="AA361">
            <v>41227.199999999997</v>
          </cell>
          <cell r="AB361">
            <v>20227.2</v>
          </cell>
          <cell r="AD361">
            <v>1750</v>
          </cell>
          <cell r="AE361">
            <v>1750</v>
          </cell>
          <cell r="AF361">
            <v>1750</v>
          </cell>
          <cell r="AG361">
            <v>1750</v>
          </cell>
          <cell r="AH361">
            <v>1750</v>
          </cell>
          <cell r="AI361">
            <v>1750</v>
          </cell>
          <cell r="AJ361">
            <v>1750</v>
          </cell>
          <cell r="AK361">
            <v>1750</v>
          </cell>
          <cell r="AL361">
            <v>1750</v>
          </cell>
          <cell r="AM361">
            <v>1750</v>
          </cell>
          <cell r="AN361">
            <v>1750</v>
          </cell>
          <cell r="AO361">
            <v>1750</v>
          </cell>
          <cell r="AQ361">
            <v>21000</v>
          </cell>
          <cell r="AR361">
            <v>21000</v>
          </cell>
          <cell r="AS361">
            <v>0</v>
          </cell>
          <cell r="AU361">
            <v>1750</v>
          </cell>
          <cell r="AV361">
            <v>1750</v>
          </cell>
          <cell r="AW361">
            <v>1750</v>
          </cell>
          <cell r="AX361">
            <v>1750</v>
          </cell>
          <cell r="AY361">
            <v>1750</v>
          </cell>
          <cell r="AZ361">
            <v>1750</v>
          </cell>
          <cell r="BA361">
            <v>1750</v>
          </cell>
          <cell r="BB361">
            <v>1750</v>
          </cell>
          <cell r="BC361">
            <v>1750</v>
          </cell>
          <cell r="BD361">
            <v>1750</v>
          </cell>
          <cell r="BE361">
            <v>1750</v>
          </cell>
          <cell r="BF361">
            <v>1750</v>
          </cell>
          <cell r="BH361">
            <v>21000</v>
          </cell>
          <cell r="BI361">
            <v>21000</v>
          </cell>
          <cell r="BJ361">
            <v>0</v>
          </cell>
        </row>
        <row r="363">
          <cell r="E363" t="str">
            <v>Professional and Consultancy</v>
          </cell>
          <cell r="G363">
            <v>116079.38</v>
          </cell>
          <cell r="I363">
            <v>25122.52</v>
          </cell>
          <cell r="J363">
            <v>41760.199999999997</v>
          </cell>
          <cell r="K363">
            <v>19513</v>
          </cell>
          <cell r="L363">
            <v>20000</v>
          </cell>
          <cell r="M363">
            <v>20000</v>
          </cell>
          <cell r="N363">
            <v>20000</v>
          </cell>
          <cell r="O363">
            <v>20000</v>
          </cell>
          <cell r="P363">
            <v>4600</v>
          </cell>
          <cell r="Q363">
            <v>4600</v>
          </cell>
          <cell r="R363">
            <v>4600</v>
          </cell>
          <cell r="S363">
            <v>4600</v>
          </cell>
          <cell r="T363">
            <v>4600</v>
          </cell>
          <cell r="V363">
            <v>189395.72</v>
          </cell>
          <cell r="W363">
            <v>90000</v>
          </cell>
          <cell r="X363">
            <v>-99395.72</v>
          </cell>
          <cell r="Z363">
            <v>66882.720000000001</v>
          </cell>
          <cell r="AA363">
            <v>401296.32</v>
          </cell>
          <cell r="AB363">
            <v>211900.6</v>
          </cell>
          <cell r="AD363">
            <v>7500</v>
          </cell>
          <cell r="AE363">
            <v>7500</v>
          </cell>
          <cell r="AF363">
            <v>7500</v>
          </cell>
          <cell r="AG363">
            <v>7500</v>
          </cell>
          <cell r="AH363">
            <v>7500</v>
          </cell>
          <cell r="AI363">
            <v>7500</v>
          </cell>
          <cell r="AJ363">
            <v>7500</v>
          </cell>
          <cell r="AK363">
            <v>7500</v>
          </cell>
          <cell r="AL363">
            <v>7500</v>
          </cell>
          <cell r="AM363">
            <v>7500</v>
          </cell>
          <cell r="AN363">
            <v>7500</v>
          </cell>
          <cell r="AO363">
            <v>7500</v>
          </cell>
          <cell r="AQ363">
            <v>90000</v>
          </cell>
          <cell r="AR363">
            <v>90000</v>
          </cell>
          <cell r="AS363">
            <v>0</v>
          </cell>
          <cell r="AU363">
            <v>7500</v>
          </cell>
          <cell r="AV363">
            <v>7500</v>
          </cell>
          <cell r="AW363">
            <v>7500</v>
          </cell>
          <cell r="AX363">
            <v>7500</v>
          </cell>
          <cell r="AY363">
            <v>7500</v>
          </cell>
          <cell r="AZ363">
            <v>7500</v>
          </cell>
          <cell r="BA363">
            <v>7500</v>
          </cell>
          <cell r="BB363">
            <v>7500</v>
          </cell>
          <cell r="BC363">
            <v>7500</v>
          </cell>
          <cell r="BD363">
            <v>7500</v>
          </cell>
          <cell r="BE363">
            <v>7500</v>
          </cell>
          <cell r="BF363">
            <v>7500</v>
          </cell>
          <cell r="BH363">
            <v>90000</v>
          </cell>
          <cell r="BI363">
            <v>90000</v>
          </cell>
          <cell r="BJ363">
            <v>0</v>
          </cell>
        </row>
        <row r="364">
          <cell r="E364" t="str">
            <v>Marketing</v>
          </cell>
          <cell r="G364">
            <v>202244.03</v>
          </cell>
          <cell r="I364">
            <v>6996.49</v>
          </cell>
          <cell r="J364">
            <v>3522</v>
          </cell>
          <cell r="K364">
            <v>55494.3</v>
          </cell>
          <cell r="L364">
            <v>5494.3</v>
          </cell>
          <cell r="M364">
            <v>5494.3</v>
          </cell>
          <cell r="N364">
            <v>5494.3</v>
          </cell>
          <cell r="O364">
            <v>5494.3</v>
          </cell>
          <cell r="P364">
            <v>5494.3</v>
          </cell>
          <cell r="Q364">
            <v>5494.3</v>
          </cell>
          <cell r="R364">
            <v>5494.3</v>
          </cell>
          <cell r="S364">
            <v>5494.3</v>
          </cell>
          <cell r="T364">
            <v>5494.3</v>
          </cell>
          <cell r="V364">
            <v>115461.49000000002</v>
          </cell>
          <cell r="W364">
            <v>24000</v>
          </cell>
          <cell r="X364">
            <v>-91461.490000000034</v>
          </cell>
          <cell r="Z364">
            <v>10518.49</v>
          </cell>
          <cell r="AA364">
            <v>63110.94</v>
          </cell>
          <cell r="AB364">
            <v>-52350.550000000025</v>
          </cell>
          <cell r="AD364">
            <v>7833.333333333333</v>
          </cell>
          <cell r="AE364">
            <v>7833.333333333333</v>
          </cell>
          <cell r="AF364">
            <v>57833.333333333336</v>
          </cell>
          <cell r="AG364">
            <v>7833.333333333333</v>
          </cell>
          <cell r="AH364">
            <v>7833.333333333333</v>
          </cell>
          <cell r="AI364">
            <v>7833.333333333333</v>
          </cell>
          <cell r="AJ364">
            <v>7833.333333333333</v>
          </cell>
          <cell r="AK364">
            <v>7833.333333333333</v>
          </cell>
          <cell r="AL364">
            <v>7833.333333333333</v>
          </cell>
          <cell r="AM364">
            <v>7833.333333333333</v>
          </cell>
          <cell r="AN364">
            <v>7833.333333333333</v>
          </cell>
          <cell r="AO364">
            <v>7833.333333333333</v>
          </cell>
          <cell r="AQ364">
            <v>143999.99999999994</v>
          </cell>
          <cell r="AR364">
            <v>24000</v>
          </cell>
          <cell r="AS364">
            <v>-119999.99999999996</v>
          </cell>
          <cell r="AU364">
            <v>7833.333333333333</v>
          </cell>
          <cell r="AV364">
            <v>7833.333333333333</v>
          </cell>
          <cell r="AW364">
            <v>57833.333333333336</v>
          </cell>
          <cell r="AX364">
            <v>7833.333333333333</v>
          </cell>
          <cell r="AY364">
            <v>7833.333333333333</v>
          </cell>
          <cell r="AZ364">
            <v>7833.333333333333</v>
          </cell>
          <cell r="BA364">
            <v>7833.333333333333</v>
          </cell>
          <cell r="BB364">
            <v>7833.333333333333</v>
          </cell>
          <cell r="BC364">
            <v>7833.333333333333</v>
          </cell>
          <cell r="BD364">
            <v>7833.333333333333</v>
          </cell>
          <cell r="BE364">
            <v>7833.333333333333</v>
          </cell>
          <cell r="BF364">
            <v>7833.333333333333</v>
          </cell>
          <cell r="BH364">
            <v>143999.99999999994</v>
          </cell>
          <cell r="BI364">
            <v>24000</v>
          </cell>
          <cell r="BJ364">
            <v>-119999.99999999996</v>
          </cell>
        </row>
        <row r="365">
          <cell r="E365" t="str">
            <v>Bid costs</v>
          </cell>
          <cell r="G365">
            <v>161260.93</v>
          </cell>
          <cell r="I365">
            <v>26250</v>
          </cell>
          <cell r="J365">
            <v>36650</v>
          </cell>
          <cell r="K365">
            <v>6710</v>
          </cell>
          <cell r="L365">
            <v>6710</v>
          </cell>
          <cell r="M365">
            <v>6710</v>
          </cell>
          <cell r="N365">
            <v>6710</v>
          </cell>
          <cell r="O365">
            <v>6710</v>
          </cell>
          <cell r="P365">
            <v>6710</v>
          </cell>
          <cell r="Q365">
            <v>6710</v>
          </cell>
          <cell r="R365">
            <v>6710</v>
          </cell>
          <cell r="S365">
            <v>6710</v>
          </cell>
          <cell r="T365">
            <v>6710</v>
          </cell>
          <cell r="V365">
            <v>130000</v>
          </cell>
          <cell r="W365">
            <v>130000</v>
          </cell>
          <cell r="X365">
            <v>0</v>
          </cell>
          <cell r="Z365">
            <v>62900</v>
          </cell>
          <cell r="AA365">
            <v>377400</v>
          </cell>
          <cell r="AB365">
            <v>247400</v>
          </cell>
          <cell r="AD365">
            <v>15196.833333333334</v>
          </cell>
          <cell r="AE365">
            <v>15196.833333333334</v>
          </cell>
          <cell r="AF365">
            <v>15196.833333333334</v>
          </cell>
          <cell r="AG365">
            <v>15196.833333333334</v>
          </cell>
          <cell r="AH365">
            <v>15196.833333333334</v>
          </cell>
          <cell r="AI365">
            <v>15196.833333333334</v>
          </cell>
          <cell r="AJ365">
            <v>15196.833333333334</v>
          </cell>
          <cell r="AK365">
            <v>15196.833333333334</v>
          </cell>
          <cell r="AL365">
            <v>15196.833333333334</v>
          </cell>
          <cell r="AM365">
            <v>15196.833333333334</v>
          </cell>
          <cell r="AN365">
            <v>15196.833333333334</v>
          </cell>
          <cell r="AO365">
            <v>15196.833333333334</v>
          </cell>
          <cell r="AQ365">
            <v>182362.00000000003</v>
          </cell>
          <cell r="AR365">
            <v>130000</v>
          </cell>
          <cell r="AS365">
            <v>-52362.000000000029</v>
          </cell>
          <cell r="AU365">
            <v>21759</v>
          </cell>
          <cell r="AV365">
            <v>21759</v>
          </cell>
          <cell r="AW365">
            <v>21759</v>
          </cell>
          <cell r="AX365">
            <v>21759</v>
          </cell>
          <cell r="AY365">
            <v>21759</v>
          </cell>
          <cell r="AZ365">
            <v>21759</v>
          </cell>
          <cell r="BA365">
            <v>21759</v>
          </cell>
          <cell r="BB365">
            <v>21759</v>
          </cell>
          <cell r="BC365">
            <v>21759</v>
          </cell>
          <cell r="BD365">
            <v>21759</v>
          </cell>
          <cell r="BE365">
            <v>21759</v>
          </cell>
          <cell r="BF365">
            <v>21759</v>
          </cell>
          <cell r="BH365">
            <v>261108</v>
          </cell>
          <cell r="BI365">
            <v>130000</v>
          </cell>
          <cell r="BJ365">
            <v>-131108</v>
          </cell>
        </row>
        <row r="366">
          <cell r="E366" t="str">
            <v>Travel &amp; expenses</v>
          </cell>
          <cell r="G366">
            <v>150184.99000000002</v>
          </cell>
          <cell r="I366">
            <v>8535.27</v>
          </cell>
          <cell r="J366">
            <v>17273.47</v>
          </cell>
          <cell r="K366">
            <v>9419.1260000000002</v>
          </cell>
          <cell r="L366">
            <v>9419.1260000000002</v>
          </cell>
          <cell r="M366">
            <v>9419.1260000000002</v>
          </cell>
          <cell r="N366">
            <v>9419.1260000000002</v>
          </cell>
          <cell r="O366">
            <v>9419.1260000000002</v>
          </cell>
          <cell r="P366">
            <v>9419.1260000000002</v>
          </cell>
          <cell r="Q366">
            <v>9419.1260000000002</v>
          </cell>
          <cell r="R366">
            <v>9419.1260000000002</v>
          </cell>
          <cell r="S366">
            <v>9419.1260000000002</v>
          </cell>
          <cell r="T366">
            <v>9419.1260000000002</v>
          </cell>
          <cell r="V366">
            <v>120000.00000000003</v>
          </cell>
          <cell r="W366">
            <v>120000</v>
          </cell>
          <cell r="X366">
            <v>0</v>
          </cell>
          <cell r="Z366">
            <v>25808.74</v>
          </cell>
          <cell r="AA366">
            <v>154852.44</v>
          </cell>
          <cell r="AB366">
            <v>34852.439999999973</v>
          </cell>
          <cell r="AD366">
            <v>10000</v>
          </cell>
          <cell r="AE366">
            <v>10000</v>
          </cell>
          <cell r="AF366">
            <v>10000</v>
          </cell>
          <cell r="AG366">
            <v>10000</v>
          </cell>
          <cell r="AH366">
            <v>10000</v>
          </cell>
          <cell r="AI366">
            <v>10000</v>
          </cell>
          <cell r="AJ366">
            <v>10000</v>
          </cell>
          <cell r="AK366">
            <v>10000</v>
          </cell>
          <cell r="AL366">
            <v>10000</v>
          </cell>
          <cell r="AM366">
            <v>10000</v>
          </cell>
          <cell r="AN366">
            <v>10000</v>
          </cell>
          <cell r="AO366">
            <v>10000</v>
          </cell>
          <cell r="AQ366">
            <v>120000</v>
          </cell>
          <cell r="AR366">
            <v>120000</v>
          </cell>
          <cell r="AS366">
            <v>0</v>
          </cell>
          <cell r="AU366">
            <v>10000</v>
          </cell>
          <cell r="AV366">
            <v>10000</v>
          </cell>
          <cell r="AW366">
            <v>10000</v>
          </cell>
          <cell r="AX366">
            <v>10000</v>
          </cell>
          <cell r="AY366">
            <v>10000</v>
          </cell>
          <cell r="AZ366">
            <v>10000</v>
          </cell>
          <cell r="BA366">
            <v>10000</v>
          </cell>
          <cell r="BB366">
            <v>10000</v>
          </cell>
          <cell r="BC366">
            <v>10000</v>
          </cell>
          <cell r="BD366">
            <v>10000</v>
          </cell>
          <cell r="BE366">
            <v>10000</v>
          </cell>
          <cell r="BF366">
            <v>10000</v>
          </cell>
          <cell r="BH366">
            <v>120000</v>
          </cell>
          <cell r="BI366">
            <v>120000</v>
          </cell>
          <cell r="BJ366">
            <v>0</v>
          </cell>
        </row>
        <row r="367">
          <cell r="E367" t="str">
            <v>Other Central costs</v>
          </cell>
          <cell r="G367">
            <v>14108.25</v>
          </cell>
          <cell r="I367">
            <v>345</v>
          </cell>
          <cell r="J367">
            <v>285</v>
          </cell>
          <cell r="K367">
            <v>500</v>
          </cell>
          <cell r="L367">
            <v>500</v>
          </cell>
          <cell r="M367">
            <v>500</v>
          </cell>
          <cell r="N367">
            <v>500</v>
          </cell>
          <cell r="O367">
            <v>500</v>
          </cell>
          <cell r="P367">
            <v>500</v>
          </cell>
          <cell r="Q367">
            <v>500</v>
          </cell>
          <cell r="R367">
            <v>500</v>
          </cell>
          <cell r="S367">
            <v>500</v>
          </cell>
          <cell r="T367">
            <v>500</v>
          </cell>
          <cell r="V367">
            <v>5630</v>
          </cell>
          <cell r="W367">
            <v>6000</v>
          </cell>
          <cell r="X367">
            <v>370</v>
          </cell>
          <cell r="Z367">
            <v>630</v>
          </cell>
          <cell r="AA367">
            <v>3780</v>
          </cell>
          <cell r="AB367">
            <v>-1850</v>
          </cell>
          <cell r="AD367">
            <v>500</v>
          </cell>
          <cell r="AE367">
            <v>500</v>
          </cell>
          <cell r="AF367">
            <v>500</v>
          </cell>
          <cell r="AG367">
            <v>500</v>
          </cell>
          <cell r="AH367">
            <v>500</v>
          </cell>
          <cell r="AI367">
            <v>500</v>
          </cell>
          <cell r="AJ367">
            <v>500</v>
          </cell>
          <cell r="AK367">
            <v>500</v>
          </cell>
          <cell r="AL367">
            <v>500</v>
          </cell>
          <cell r="AM367">
            <v>500</v>
          </cell>
          <cell r="AN367">
            <v>500</v>
          </cell>
          <cell r="AO367">
            <v>500</v>
          </cell>
          <cell r="AQ367">
            <v>6000</v>
          </cell>
          <cell r="AR367">
            <v>6000</v>
          </cell>
          <cell r="AS367">
            <v>0</v>
          </cell>
          <cell r="AU367">
            <v>500</v>
          </cell>
          <cell r="AV367">
            <v>500</v>
          </cell>
          <cell r="AW367">
            <v>500</v>
          </cell>
          <cell r="AX367">
            <v>500</v>
          </cell>
          <cell r="AY367">
            <v>500</v>
          </cell>
          <cell r="AZ367">
            <v>500</v>
          </cell>
          <cell r="BA367">
            <v>500</v>
          </cell>
          <cell r="BB367">
            <v>500</v>
          </cell>
          <cell r="BC367">
            <v>500</v>
          </cell>
          <cell r="BD367">
            <v>500</v>
          </cell>
          <cell r="BE367">
            <v>500</v>
          </cell>
          <cell r="BF367">
            <v>500</v>
          </cell>
          <cell r="BH367">
            <v>6000</v>
          </cell>
          <cell r="BI367">
            <v>6000</v>
          </cell>
          <cell r="BJ367">
            <v>0</v>
          </cell>
        </row>
        <row r="369">
          <cell r="E369" t="str">
            <v>IT and Business Systems</v>
          </cell>
          <cell r="G369">
            <v>1245.8499999999999</v>
          </cell>
          <cell r="I369">
            <v>365</v>
          </cell>
          <cell r="J369">
            <v>0</v>
          </cell>
          <cell r="K369">
            <v>0</v>
          </cell>
          <cell r="L369">
            <v>0</v>
          </cell>
          <cell r="M369">
            <v>0</v>
          </cell>
          <cell r="N369">
            <v>0</v>
          </cell>
          <cell r="O369">
            <v>0</v>
          </cell>
          <cell r="P369">
            <v>0</v>
          </cell>
          <cell r="Q369">
            <v>0</v>
          </cell>
          <cell r="R369">
            <v>0</v>
          </cell>
          <cell r="S369">
            <v>0</v>
          </cell>
          <cell r="T369">
            <v>0</v>
          </cell>
          <cell r="V369">
            <v>365</v>
          </cell>
          <cell r="W369">
            <v>0</v>
          </cell>
          <cell r="X369">
            <v>-365</v>
          </cell>
          <cell r="Z369">
            <v>365</v>
          </cell>
          <cell r="AA369">
            <v>2190</v>
          </cell>
          <cell r="AB369">
            <v>1825</v>
          </cell>
          <cell r="AD369">
            <v>0</v>
          </cell>
          <cell r="AE369">
            <v>0</v>
          </cell>
          <cell r="AF369">
            <v>0</v>
          </cell>
          <cell r="AG369">
            <v>0</v>
          </cell>
          <cell r="AH369">
            <v>0</v>
          </cell>
          <cell r="AI369">
            <v>0</v>
          </cell>
          <cell r="AJ369">
            <v>0</v>
          </cell>
          <cell r="AK369">
            <v>0</v>
          </cell>
          <cell r="AL369">
            <v>0</v>
          </cell>
          <cell r="AM369">
            <v>0</v>
          </cell>
          <cell r="AN369">
            <v>0</v>
          </cell>
          <cell r="AO369">
            <v>0</v>
          </cell>
          <cell r="AQ369">
            <v>0</v>
          </cell>
          <cell r="AR369">
            <v>0</v>
          </cell>
          <cell r="AS369">
            <v>0</v>
          </cell>
          <cell r="AU369">
            <v>0</v>
          </cell>
          <cell r="AV369">
            <v>0</v>
          </cell>
          <cell r="AW369">
            <v>0</v>
          </cell>
          <cell r="AX369">
            <v>0</v>
          </cell>
          <cell r="AY369">
            <v>0</v>
          </cell>
          <cell r="AZ369">
            <v>0</v>
          </cell>
          <cell r="BA369">
            <v>0</v>
          </cell>
          <cell r="BB369">
            <v>0</v>
          </cell>
          <cell r="BC369">
            <v>0</v>
          </cell>
          <cell r="BD369">
            <v>0</v>
          </cell>
          <cell r="BE369">
            <v>0</v>
          </cell>
          <cell r="BF369">
            <v>0</v>
          </cell>
          <cell r="BH369">
            <v>0</v>
          </cell>
          <cell r="BI369">
            <v>0</v>
          </cell>
          <cell r="BJ369">
            <v>0</v>
          </cell>
        </row>
        <row r="370">
          <cell r="E370" t="str">
            <v>Print and stationary</v>
          </cell>
          <cell r="G370">
            <v>116137.66</v>
          </cell>
          <cell r="I370">
            <v>3429.42</v>
          </cell>
          <cell r="J370">
            <v>1332.79</v>
          </cell>
          <cell r="K370">
            <v>5666.666666666667</v>
          </cell>
          <cell r="L370">
            <v>5666.666666666667</v>
          </cell>
          <cell r="M370">
            <v>5666.666666666667</v>
          </cell>
          <cell r="N370">
            <v>5666.666666666667</v>
          </cell>
          <cell r="O370">
            <v>5666.666666666667</v>
          </cell>
          <cell r="P370">
            <v>5666.666666666667</v>
          </cell>
          <cell r="Q370">
            <v>5666.666666666667</v>
          </cell>
          <cell r="R370">
            <v>5666.666666666667</v>
          </cell>
          <cell r="S370">
            <v>5666.666666666667</v>
          </cell>
          <cell r="T370">
            <v>5666.666666666667</v>
          </cell>
          <cell r="V370">
            <v>61428.876666666671</v>
          </cell>
          <cell r="W370">
            <v>120000</v>
          </cell>
          <cell r="X370">
            <v>58571.123333333329</v>
          </cell>
          <cell r="Z370">
            <v>4762.21</v>
          </cell>
          <cell r="AA370">
            <v>28573.26</v>
          </cell>
          <cell r="AB370">
            <v>-32855.616666666669</v>
          </cell>
          <cell r="AD370">
            <v>10000</v>
          </cell>
          <cell r="AE370">
            <v>10000</v>
          </cell>
          <cell r="AF370">
            <v>10000</v>
          </cell>
          <cell r="AG370">
            <v>10000</v>
          </cell>
          <cell r="AH370">
            <v>10000</v>
          </cell>
          <cell r="AI370">
            <v>10000</v>
          </cell>
          <cell r="AJ370">
            <v>10000</v>
          </cell>
          <cell r="AK370">
            <v>10000</v>
          </cell>
          <cell r="AL370">
            <v>10000</v>
          </cell>
          <cell r="AM370">
            <v>10000</v>
          </cell>
          <cell r="AN370">
            <v>10000</v>
          </cell>
          <cell r="AO370">
            <v>10000</v>
          </cell>
          <cell r="AQ370">
            <v>119999.99999999999</v>
          </cell>
          <cell r="AR370">
            <v>120000</v>
          </cell>
          <cell r="AS370">
            <v>0</v>
          </cell>
          <cell r="AU370">
            <v>10000</v>
          </cell>
          <cell r="AV370">
            <v>10000</v>
          </cell>
          <cell r="AW370">
            <v>10000</v>
          </cell>
          <cell r="AX370">
            <v>10000</v>
          </cell>
          <cell r="AY370">
            <v>10000</v>
          </cell>
          <cell r="AZ370">
            <v>10000</v>
          </cell>
          <cell r="BA370">
            <v>10000</v>
          </cell>
          <cell r="BB370">
            <v>10000</v>
          </cell>
          <cell r="BC370">
            <v>10000</v>
          </cell>
          <cell r="BD370">
            <v>10000</v>
          </cell>
          <cell r="BE370">
            <v>10000</v>
          </cell>
          <cell r="BF370">
            <v>10000</v>
          </cell>
          <cell r="BH370">
            <v>119999.99999999999</v>
          </cell>
          <cell r="BI370">
            <v>120000</v>
          </cell>
          <cell r="BJ370">
            <v>0</v>
          </cell>
        </row>
        <row r="371">
          <cell r="E371" t="str">
            <v>Other Operations costs</v>
          </cell>
          <cell r="G371">
            <v>22889.68</v>
          </cell>
          <cell r="I371">
            <v>3670.71</v>
          </cell>
          <cell r="J371">
            <v>0</v>
          </cell>
          <cell r="K371">
            <v>1500</v>
          </cell>
          <cell r="L371">
            <v>1500</v>
          </cell>
          <cell r="M371">
            <v>1500</v>
          </cell>
          <cell r="N371">
            <v>1500</v>
          </cell>
          <cell r="O371">
            <v>1500</v>
          </cell>
          <cell r="P371">
            <v>1500</v>
          </cell>
          <cell r="Q371">
            <v>1500</v>
          </cell>
          <cell r="R371">
            <v>1500</v>
          </cell>
          <cell r="S371">
            <v>1500</v>
          </cell>
          <cell r="T371">
            <v>1500</v>
          </cell>
          <cell r="V371">
            <v>18670.71</v>
          </cell>
          <cell r="W371">
            <v>18000</v>
          </cell>
          <cell r="X371">
            <v>-670.70999999999913</v>
          </cell>
          <cell r="Z371">
            <v>3670.71</v>
          </cell>
          <cell r="AA371">
            <v>22024.260000000002</v>
          </cell>
          <cell r="AB371">
            <v>3353.5500000000029</v>
          </cell>
          <cell r="AD371">
            <v>1500</v>
          </cell>
          <cell r="AE371">
            <v>1500</v>
          </cell>
          <cell r="AF371">
            <v>1500</v>
          </cell>
          <cell r="AG371">
            <v>1500</v>
          </cell>
          <cell r="AH371">
            <v>1500</v>
          </cell>
          <cell r="AI371">
            <v>1500</v>
          </cell>
          <cell r="AJ371">
            <v>1500</v>
          </cell>
          <cell r="AK371">
            <v>1500</v>
          </cell>
          <cell r="AL371">
            <v>1500</v>
          </cell>
          <cell r="AM371">
            <v>1500</v>
          </cell>
          <cell r="AN371">
            <v>1500</v>
          </cell>
          <cell r="AO371">
            <v>1500</v>
          </cell>
          <cell r="AQ371">
            <v>18000</v>
          </cell>
          <cell r="AR371">
            <v>18000</v>
          </cell>
          <cell r="AS371">
            <v>0</v>
          </cell>
          <cell r="AU371">
            <v>1500</v>
          </cell>
          <cell r="AV371">
            <v>1500</v>
          </cell>
          <cell r="AW371">
            <v>1500</v>
          </cell>
          <cell r="AX371">
            <v>1500</v>
          </cell>
          <cell r="AY371">
            <v>1500</v>
          </cell>
          <cell r="AZ371">
            <v>1500</v>
          </cell>
          <cell r="BA371">
            <v>1500</v>
          </cell>
          <cell r="BB371">
            <v>1500</v>
          </cell>
          <cell r="BC371">
            <v>1500</v>
          </cell>
          <cell r="BD371">
            <v>1500</v>
          </cell>
          <cell r="BE371">
            <v>1500</v>
          </cell>
          <cell r="BF371">
            <v>1500</v>
          </cell>
          <cell r="BH371">
            <v>18000</v>
          </cell>
          <cell r="BI371">
            <v>18000</v>
          </cell>
          <cell r="BJ371">
            <v>0</v>
          </cell>
        </row>
        <row r="373">
          <cell r="E373" t="str">
            <v>Rent and Rates</v>
          </cell>
          <cell r="G373">
            <v>121692.65</v>
          </cell>
          <cell r="I373">
            <v>6260</v>
          </cell>
          <cell r="J373">
            <v>-1622.62</v>
          </cell>
          <cell r="K373">
            <v>3000</v>
          </cell>
          <cell r="L373">
            <v>3000</v>
          </cell>
          <cell r="M373">
            <v>3000</v>
          </cell>
          <cell r="N373">
            <v>3000</v>
          </cell>
          <cell r="O373">
            <v>3000</v>
          </cell>
          <cell r="P373">
            <v>3000</v>
          </cell>
          <cell r="Q373">
            <v>3000</v>
          </cell>
          <cell r="R373">
            <v>3000</v>
          </cell>
          <cell r="S373">
            <v>3000</v>
          </cell>
          <cell r="T373">
            <v>3000</v>
          </cell>
          <cell r="V373">
            <v>34637.380000000005</v>
          </cell>
          <cell r="W373">
            <v>0</v>
          </cell>
          <cell r="X373">
            <v>-34637.380000000005</v>
          </cell>
          <cell r="Z373">
            <v>4637.38</v>
          </cell>
          <cell r="AA373">
            <v>27824.28</v>
          </cell>
          <cell r="AB373">
            <v>-6813.1000000000058</v>
          </cell>
          <cell r="AD373">
            <v>3000</v>
          </cell>
          <cell r="AE373">
            <v>3000</v>
          </cell>
          <cell r="AF373">
            <v>3000</v>
          </cell>
          <cell r="AG373">
            <v>3000</v>
          </cell>
          <cell r="AH373">
            <v>3000</v>
          </cell>
          <cell r="AI373">
            <v>3000</v>
          </cell>
          <cell r="AJ373">
            <v>3000</v>
          </cell>
          <cell r="AK373">
            <v>3000</v>
          </cell>
          <cell r="AL373">
            <v>3000</v>
          </cell>
          <cell r="AM373">
            <v>3000</v>
          </cell>
          <cell r="AN373">
            <v>3000</v>
          </cell>
          <cell r="AO373">
            <v>3000</v>
          </cell>
          <cell r="AQ373">
            <v>36000</v>
          </cell>
          <cell r="AR373">
            <v>0</v>
          </cell>
          <cell r="AS373">
            <v>-36000</v>
          </cell>
          <cell r="AU373">
            <v>3000</v>
          </cell>
          <cell r="AV373">
            <v>3000</v>
          </cell>
          <cell r="AW373">
            <v>3000</v>
          </cell>
          <cell r="AX373">
            <v>3000</v>
          </cell>
          <cell r="AY373">
            <v>3000</v>
          </cell>
          <cell r="AZ373">
            <v>3000</v>
          </cell>
          <cell r="BA373">
            <v>3000</v>
          </cell>
          <cell r="BB373">
            <v>3000</v>
          </cell>
          <cell r="BC373">
            <v>3000</v>
          </cell>
          <cell r="BD373">
            <v>3000</v>
          </cell>
          <cell r="BE373">
            <v>3000</v>
          </cell>
          <cell r="BF373">
            <v>3000</v>
          </cell>
          <cell r="BH373">
            <v>36000</v>
          </cell>
          <cell r="BI373">
            <v>0</v>
          </cell>
          <cell r="BJ373">
            <v>-36000</v>
          </cell>
        </row>
        <row r="374">
          <cell r="E374" t="str">
            <v>Repairs and Maintenance</v>
          </cell>
          <cell r="G374">
            <v>15156.71</v>
          </cell>
          <cell r="I374">
            <v>726.75</v>
          </cell>
          <cell r="J374">
            <v>0</v>
          </cell>
          <cell r="K374">
            <v>0</v>
          </cell>
          <cell r="L374">
            <v>0</v>
          </cell>
          <cell r="M374">
            <v>0</v>
          </cell>
          <cell r="N374">
            <v>0</v>
          </cell>
          <cell r="O374">
            <v>0</v>
          </cell>
          <cell r="P374">
            <v>0</v>
          </cell>
          <cell r="Q374">
            <v>0</v>
          </cell>
          <cell r="R374">
            <v>0</v>
          </cell>
          <cell r="S374">
            <v>0</v>
          </cell>
          <cell r="T374">
            <v>0</v>
          </cell>
          <cell r="V374">
            <v>726.75</v>
          </cell>
          <cell r="W374">
            <v>0</v>
          </cell>
          <cell r="X374">
            <v>-726.75</v>
          </cell>
          <cell r="Z374">
            <v>726.75</v>
          </cell>
          <cell r="AA374">
            <v>4360.5</v>
          </cell>
          <cell r="AB374">
            <v>3633.75</v>
          </cell>
          <cell r="AD374">
            <v>0</v>
          </cell>
          <cell r="AE374">
            <v>0</v>
          </cell>
          <cell r="AF374">
            <v>0</v>
          </cell>
          <cell r="AG374">
            <v>0</v>
          </cell>
          <cell r="AH374">
            <v>0</v>
          </cell>
          <cell r="AI374">
            <v>0</v>
          </cell>
          <cell r="AJ374">
            <v>0</v>
          </cell>
          <cell r="AK374">
            <v>0</v>
          </cell>
          <cell r="AL374">
            <v>0</v>
          </cell>
          <cell r="AM374">
            <v>0</v>
          </cell>
          <cell r="AN374">
            <v>0</v>
          </cell>
          <cell r="AO374">
            <v>0</v>
          </cell>
          <cell r="AQ374">
            <v>0</v>
          </cell>
          <cell r="AR374">
            <v>0</v>
          </cell>
          <cell r="AS374">
            <v>0</v>
          </cell>
          <cell r="AU374">
            <v>0</v>
          </cell>
          <cell r="AV374">
            <v>0</v>
          </cell>
          <cell r="AW374">
            <v>0</v>
          </cell>
          <cell r="AX374">
            <v>0</v>
          </cell>
          <cell r="AY374">
            <v>0</v>
          </cell>
          <cell r="AZ374">
            <v>0</v>
          </cell>
          <cell r="BA374">
            <v>0</v>
          </cell>
          <cell r="BB374">
            <v>0</v>
          </cell>
          <cell r="BC374">
            <v>0</v>
          </cell>
          <cell r="BD374">
            <v>0</v>
          </cell>
          <cell r="BE374">
            <v>0</v>
          </cell>
          <cell r="BF374">
            <v>0</v>
          </cell>
          <cell r="BH374">
            <v>0</v>
          </cell>
          <cell r="BI374">
            <v>0</v>
          </cell>
          <cell r="BJ374">
            <v>0</v>
          </cell>
        </row>
        <row r="376">
          <cell r="E376" t="str">
            <v>Other Overheads</v>
          </cell>
          <cell r="G376">
            <v>0</v>
          </cell>
          <cell r="I376">
            <v>0</v>
          </cell>
          <cell r="J376">
            <v>0</v>
          </cell>
          <cell r="K376">
            <v>0</v>
          </cell>
          <cell r="L376">
            <v>0</v>
          </cell>
          <cell r="M376">
            <v>0</v>
          </cell>
          <cell r="N376">
            <v>0</v>
          </cell>
          <cell r="O376">
            <v>0</v>
          </cell>
          <cell r="P376">
            <v>0</v>
          </cell>
          <cell r="Q376">
            <v>0</v>
          </cell>
          <cell r="R376">
            <v>0</v>
          </cell>
          <cell r="S376">
            <v>0</v>
          </cell>
          <cell r="T376">
            <v>0</v>
          </cell>
          <cell r="V376">
            <v>0</v>
          </cell>
          <cell r="W376">
            <v>0</v>
          </cell>
          <cell r="X376">
            <v>0</v>
          </cell>
          <cell r="Z376">
            <v>0</v>
          </cell>
          <cell r="AA376">
            <v>0</v>
          </cell>
          <cell r="AB376">
            <v>0</v>
          </cell>
          <cell r="AD376">
            <v>0</v>
          </cell>
          <cell r="AE376">
            <v>0</v>
          </cell>
          <cell r="AF376">
            <v>0</v>
          </cell>
          <cell r="AG376">
            <v>0</v>
          </cell>
          <cell r="AH376">
            <v>0</v>
          </cell>
          <cell r="AI376">
            <v>0</v>
          </cell>
          <cell r="AJ376">
            <v>0</v>
          </cell>
          <cell r="AK376">
            <v>0</v>
          </cell>
          <cell r="AL376">
            <v>0</v>
          </cell>
          <cell r="AM376">
            <v>0</v>
          </cell>
          <cell r="AN376">
            <v>0</v>
          </cell>
          <cell r="AO376">
            <v>0</v>
          </cell>
          <cell r="AQ376">
            <v>0</v>
          </cell>
          <cell r="AR376">
            <v>0</v>
          </cell>
          <cell r="AS376">
            <v>0</v>
          </cell>
          <cell r="AU376">
            <v>0</v>
          </cell>
          <cell r="AV376">
            <v>0</v>
          </cell>
          <cell r="AW376">
            <v>0</v>
          </cell>
          <cell r="AX376">
            <v>0</v>
          </cell>
          <cell r="AY376">
            <v>0</v>
          </cell>
          <cell r="AZ376">
            <v>0</v>
          </cell>
          <cell r="BA376">
            <v>0</v>
          </cell>
          <cell r="BB376">
            <v>0</v>
          </cell>
          <cell r="BC376">
            <v>0</v>
          </cell>
          <cell r="BD376">
            <v>0</v>
          </cell>
          <cell r="BE376">
            <v>0</v>
          </cell>
          <cell r="BF376">
            <v>0</v>
          </cell>
          <cell r="BH376">
            <v>0</v>
          </cell>
          <cell r="BI376">
            <v>0</v>
          </cell>
          <cell r="BJ376">
            <v>0</v>
          </cell>
        </row>
        <row r="378">
          <cell r="E378" t="str">
            <v>No Grouping</v>
          </cell>
          <cell r="G378">
            <v>0</v>
          </cell>
          <cell r="I378">
            <v>0</v>
          </cell>
          <cell r="J378">
            <v>0</v>
          </cell>
          <cell r="K378">
            <v>0</v>
          </cell>
          <cell r="L378">
            <v>0</v>
          </cell>
          <cell r="M378">
            <v>0</v>
          </cell>
          <cell r="N378">
            <v>0</v>
          </cell>
          <cell r="O378">
            <v>0</v>
          </cell>
          <cell r="P378">
            <v>0</v>
          </cell>
          <cell r="Q378">
            <v>0</v>
          </cell>
          <cell r="R378">
            <v>0</v>
          </cell>
          <cell r="S378">
            <v>0</v>
          </cell>
          <cell r="T378">
            <v>0</v>
          </cell>
          <cell r="V378">
            <v>0</v>
          </cell>
          <cell r="W378">
            <v>0</v>
          </cell>
          <cell r="X378">
            <v>0</v>
          </cell>
          <cell r="Z378">
            <v>0</v>
          </cell>
          <cell r="AA378">
            <v>0</v>
          </cell>
          <cell r="AB378">
            <v>0</v>
          </cell>
          <cell r="AD378">
            <v>0</v>
          </cell>
          <cell r="AE378">
            <v>0</v>
          </cell>
          <cell r="AF378">
            <v>0</v>
          </cell>
          <cell r="AG378">
            <v>0</v>
          </cell>
          <cell r="AH378">
            <v>0</v>
          </cell>
          <cell r="AI378">
            <v>0</v>
          </cell>
          <cell r="AJ378">
            <v>0</v>
          </cell>
          <cell r="AK378">
            <v>0</v>
          </cell>
          <cell r="AL378">
            <v>0</v>
          </cell>
          <cell r="AM378">
            <v>0</v>
          </cell>
          <cell r="AN378">
            <v>0</v>
          </cell>
          <cell r="AO378">
            <v>0</v>
          </cell>
          <cell r="AQ378">
            <v>0</v>
          </cell>
          <cell r="AR378">
            <v>0</v>
          </cell>
          <cell r="AS378">
            <v>0</v>
          </cell>
          <cell r="AU378">
            <v>0</v>
          </cell>
          <cell r="AV378">
            <v>0</v>
          </cell>
          <cell r="AW378">
            <v>0</v>
          </cell>
          <cell r="AX378">
            <v>0</v>
          </cell>
          <cell r="AY378">
            <v>0</v>
          </cell>
          <cell r="AZ378">
            <v>0</v>
          </cell>
          <cell r="BA378">
            <v>0</v>
          </cell>
          <cell r="BB378">
            <v>0</v>
          </cell>
          <cell r="BC378">
            <v>0</v>
          </cell>
          <cell r="BD378">
            <v>0</v>
          </cell>
          <cell r="BE378">
            <v>0</v>
          </cell>
          <cell r="BF378">
            <v>0</v>
          </cell>
          <cell r="BH378">
            <v>0</v>
          </cell>
          <cell r="BI378">
            <v>0</v>
          </cell>
          <cell r="BJ378">
            <v>0</v>
          </cell>
        </row>
        <row r="380">
          <cell r="G380">
            <v>2169942.64</v>
          </cell>
          <cell r="I380">
            <v>190953.61</v>
          </cell>
          <cell r="J380">
            <v>201744.48000000004</v>
          </cell>
          <cell r="K380">
            <v>197003.62761904759</v>
          </cell>
          <cell r="L380">
            <v>189165.23676190473</v>
          </cell>
          <cell r="M380">
            <v>173461.33676190473</v>
          </cell>
          <cell r="N380">
            <v>173461.33676190473</v>
          </cell>
          <cell r="O380">
            <v>168751.73676190473</v>
          </cell>
          <cell r="P380">
            <v>151959.66533333331</v>
          </cell>
          <cell r="Q380">
            <v>151959.66533333331</v>
          </cell>
          <cell r="R380">
            <v>152492.99866666665</v>
          </cell>
          <cell r="S380">
            <v>154454.24866666665</v>
          </cell>
          <cell r="T380">
            <v>154454.24866666665</v>
          </cell>
          <cell r="V380">
            <v>2059862.1913333335</v>
          </cell>
          <cell r="W380">
            <v>1965163.6050172322</v>
          </cell>
          <cell r="X380">
            <v>-94698.586316101326</v>
          </cell>
          <cell r="Z380">
            <v>392698.09</v>
          </cell>
          <cell r="AA380">
            <v>2356188.5399999991</v>
          </cell>
          <cell r="AB380">
            <v>296326.34866666642</v>
          </cell>
          <cell r="AD380">
            <v>184470.11820000003</v>
          </cell>
          <cell r="AE380">
            <v>184470.11820000003</v>
          </cell>
          <cell r="AF380">
            <v>234470.11820000003</v>
          </cell>
          <cell r="AG380">
            <v>184470.11820000003</v>
          </cell>
          <cell r="AH380">
            <v>184470.11820000003</v>
          </cell>
          <cell r="AI380">
            <v>184470.11820000003</v>
          </cell>
          <cell r="AJ380">
            <v>184470.11820000003</v>
          </cell>
          <cell r="AK380">
            <v>184470.11820000003</v>
          </cell>
          <cell r="AL380">
            <v>184470.11820000003</v>
          </cell>
          <cell r="AM380">
            <v>184470.11820000003</v>
          </cell>
          <cell r="AN380">
            <v>184470.11820000003</v>
          </cell>
          <cell r="AO380">
            <v>184470.11820000003</v>
          </cell>
          <cell r="AQ380">
            <v>2263641.4183999998</v>
          </cell>
          <cell r="AR380">
            <v>2143641.5748775769</v>
          </cell>
          <cell r="AS380">
            <v>-119999.84352242286</v>
          </cell>
          <cell r="AU380">
            <v>193245.41579066668</v>
          </cell>
          <cell r="AV380">
            <v>193245.41579066668</v>
          </cell>
          <cell r="AW380">
            <v>243245.41579066668</v>
          </cell>
          <cell r="AX380">
            <v>193245.41579066668</v>
          </cell>
          <cell r="AY380">
            <v>193245.41579066668</v>
          </cell>
          <cell r="AZ380">
            <v>193245.41579066668</v>
          </cell>
          <cell r="BA380">
            <v>193245.41579066668</v>
          </cell>
          <cell r="BB380">
            <v>193245.41579066668</v>
          </cell>
          <cell r="BC380">
            <v>193245.41579066668</v>
          </cell>
          <cell r="BD380">
            <v>193245.41579066668</v>
          </cell>
          <cell r="BE380">
            <v>193245.41579066668</v>
          </cell>
          <cell r="BF380">
            <v>193245.41579066668</v>
          </cell>
          <cell r="BH380">
            <v>2368944.9894880001</v>
          </cell>
          <cell r="BI380">
            <v>2248945.0615351279</v>
          </cell>
          <cell r="BJ380">
            <v>-119999.92795287191</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Query variables"/>
      <sheetName val="BW results"/>
      <sheetName val="EP results"/>
      <sheetName val="Adjustments"/>
      <sheetName val="Final Results"/>
      <sheetName val="Cashflow"/>
      <sheetName val="Dec04_CB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Query variables"/>
      <sheetName val="BW results"/>
      <sheetName val="Adjustments"/>
      <sheetName val="Final Results"/>
      <sheetName val="Cashflow"/>
    </sheetNames>
    <sheetDataSet>
      <sheetData sheetId="0" refreshError="1"/>
      <sheetData sheetId="1" refreshError="1"/>
      <sheetData sheetId="2" refreshError="1"/>
      <sheetData sheetId="3" refreshError="1">
        <row r="79">
          <cell r="C79">
            <v>0.09</v>
          </cell>
        </row>
      </sheetData>
      <sheetData sheetId="4" refreshError="1"/>
      <sheetData sheetId="5" refreshError="1"/>
      <sheetData sheetId="6"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Query variables"/>
      <sheetName val="BW results"/>
      <sheetName val="EP results"/>
      <sheetName val="Adjustments"/>
      <sheetName val="Final Results"/>
      <sheetName val="Cashflow"/>
    </sheetNames>
    <sheetDataSet>
      <sheetData sheetId="0" refreshError="1"/>
      <sheetData sheetId="1" refreshError="1"/>
      <sheetData sheetId="2" refreshError="1"/>
      <sheetData sheetId="3" refreshError="1"/>
      <sheetData sheetId="4" refreshError="1"/>
      <sheetData sheetId="5" refreshError="1">
        <row r="88">
          <cell r="J88">
            <v>529.77</v>
          </cell>
          <cell r="K88">
            <v>704.88</v>
          </cell>
          <cell r="O88">
            <v>672.5</v>
          </cell>
        </row>
        <row r="89">
          <cell r="J89">
            <v>0</v>
          </cell>
          <cell r="K89">
            <v>0</v>
          </cell>
          <cell r="O89">
            <v>0</v>
          </cell>
        </row>
        <row r="90">
          <cell r="J90">
            <v>529.77</v>
          </cell>
          <cell r="K90">
            <v>704.88</v>
          </cell>
          <cell r="O90">
            <v>672.5</v>
          </cell>
        </row>
        <row r="91">
          <cell r="J91">
            <v>436.26</v>
          </cell>
          <cell r="K91">
            <v>482.17</v>
          </cell>
          <cell r="O91">
            <v>632.9</v>
          </cell>
        </row>
        <row r="92">
          <cell r="J92">
            <v>0</v>
          </cell>
          <cell r="K92">
            <v>11</v>
          </cell>
          <cell r="O92">
            <v>0</v>
          </cell>
        </row>
        <row r="93">
          <cell r="J93">
            <v>436.26</v>
          </cell>
          <cell r="K93">
            <v>493.17</v>
          </cell>
          <cell r="O93">
            <v>632.9</v>
          </cell>
        </row>
        <row r="94">
          <cell r="J94">
            <v>0.8234894388130698</v>
          </cell>
          <cell r="K94">
            <v>0.69965100442628536</v>
          </cell>
          <cell r="O94">
            <v>0.94111524163568772</v>
          </cell>
        </row>
      </sheetData>
      <sheetData sheetId="6" refreshError="1"/>
      <sheetData sheetId="7"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MFSL Pre consol P&amp;L"/>
      <sheetName val="MFSL Pre Consol Balance Sheet"/>
      <sheetName val="Consolidation"/>
      <sheetName val="MFSL Post consol P&amp;L"/>
      <sheetName val="MFSL Post Consol Balance Sheet"/>
      <sheetName val="Morrison Plc"/>
      <sheetName val="TM1Settings"/>
      <sheetName val="ConsolidatedBS"/>
    </sheetNames>
    <sheetDataSet>
      <sheetData sheetId="0" refreshError="1">
        <row r="4">
          <cell r="D4" t="str">
            <v>May_09</v>
          </cell>
        </row>
        <row r="5">
          <cell r="D5" t="str">
            <v>Morrison FS</v>
          </cell>
        </row>
      </sheetData>
      <sheetData sheetId="1" refreshError="1"/>
      <sheetData sheetId="2" refreshError="1"/>
      <sheetData sheetId="3" refreshError="1"/>
      <sheetData sheetId="4" refreshError="1"/>
      <sheetData sheetId="5" refreshError="1"/>
      <sheetData sheetId="6" refreshError="1"/>
      <sheetData sheetId="7" refreshError="1">
        <row r="2">
          <cell r="I2" t="str">
            <v>Apr_08</v>
          </cell>
        </row>
        <row r="3">
          <cell r="I3" t="str">
            <v>May_08</v>
          </cell>
        </row>
        <row r="4">
          <cell r="D4" t="str">
            <v>TM1Live:Time</v>
          </cell>
          <cell r="I4" t="str">
            <v>Jun_08</v>
          </cell>
        </row>
        <row r="5">
          <cell r="I5" t="str">
            <v>Jul_08</v>
          </cell>
        </row>
        <row r="6">
          <cell r="I6" t="str">
            <v>Aug_08</v>
          </cell>
        </row>
        <row r="7">
          <cell r="I7" t="str">
            <v>Sep_08</v>
          </cell>
        </row>
        <row r="8">
          <cell r="C8" t="str">
            <v>May_09_No_Detail</v>
          </cell>
          <cell r="I8" t="str">
            <v>Oct_08</v>
          </cell>
        </row>
        <row r="9">
          <cell r="C9" t="str">
            <v>09/10</v>
          </cell>
          <cell r="I9" t="str">
            <v>Nov_08</v>
          </cell>
        </row>
        <row r="10">
          <cell r="I10" t="str">
            <v>Dec_08</v>
          </cell>
        </row>
        <row r="11">
          <cell r="I11" t="str">
            <v>Jan_09</v>
          </cell>
        </row>
        <row r="12">
          <cell r="C12" t="str">
            <v>Apr_09_No_Detail</v>
          </cell>
          <cell r="D12" t="str">
            <v>Apr_09</v>
          </cell>
          <cell r="E12" t="str">
            <v>Apr_09_YTD</v>
          </cell>
          <cell r="I12" t="str">
            <v>Feb_09</v>
          </cell>
        </row>
        <row r="13">
          <cell r="I13" t="str">
            <v>Mar_09</v>
          </cell>
        </row>
        <row r="14">
          <cell r="I14" t="str">
            <v>Apr_09</v>
          </cell>
        </row>
        <row r="15">
          <cell r="D15" t="str">
            <v>TM1Live:contract</v>
          </cell>
          <cell r="I15" t="str">
            <v>May_09</v>
          </cell>
        </row>
        <row r="16">
          <cell r="C16">
            <v>0</v>
          </cell>
          <cell r="I16" t="str">
            <v>Jun_09</v>
          </cell>
        </row>
        <row r="17">
          <cell r="I17" t="str">
            <v>Jul_09</v>
          </cell>
        </row>
        <row r="18">
          <cell r="I18" t="str">
            <v>Aug_09</v>
          </cell>
        </row>
        <row r="19">
          <cell r="I19" t="str">
            <v>Sep_09</v>
          </cell>
        </row>
        <row r="20">
          <cell r="I20" t="str">
            <v>Oct_09</v>
          </cell>
        </row>
        <row r="21">
          <cell r="I21" t="str">
            <v>Nov_09</v>
          </cell>
        </row>
        <row r="22">
          <cell r="I22" t="str">
            <v>Dec_09</v>
          </cell>
        </row>
        <row r="23">
          <cell r="I23" t="str">
            <v>Jan_10</v>
          </cell>
        </row>
        <row r="24">
          <cell r="I24" t="str">
            <v>Feb_10</v>
          </cell>
        </row>
        <row r="25">
          <cell r="I25" t="str">
            <v>Mar_10</v>
          </cell>
        </row>
        <row r="26">
          <cell r="I26" t="str">
            <v>Apr_10</v>
          </cell>
        </row>
      </sheetData>
      <sheetData sheetId="8"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C - All regions"/>
      <sheetName val="BSC - Group League table"/>
      <sheetName val="BSC - North Region"/>
      <sheetName val="BSC - North West"/>
      <sheetName val="BSC - MWL"/>
      <sheetName val="BSC - Riverside"/>
      <sheetName val="BSC - MPC"/>
      <sheetName val="BSC - North East"/>
      <sheetName val="BSC - PFI"/>
      <sheetName val="BSC - London"/>
      <sheetName val="BSC - East"/>
      <sheetName val="BSC - Midlands"/>
      <sheetName val="Sheet1"/>
      <sheetName val="Contract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2">
          <cell r="B2" t="str">
            <v>Month end periods</v>
          </cell>
        </row>
        <row r="3">
          <cell r="B3">
            <v>39927</v>
          </cell>
        </row>
        <row r="4">
          <cell r="B4">
            <v>39955</v>
          </cell>
        </row>
        <row r="5">
          <cell r="B5">
            <v>39990</v>
          </cell>
        </row>
        <row r="6">
          <cell r="B6">
            <v>40025</v>
          </cell>
        </row>
        <row r="7">
          <cell r="B7">
            <v>40053</v>
          </cell>
        </row>
        <row r="8">
          <cell r="B8">
            <v>40081</v>
          </cell>
        </row>
        <row r="9">
          <cell r="B9">
            <v>40116</v>
          </cell>
        </row>
        <row r="10">
          <cell r="B10">
            <v>40144</v>
          </cell>
        </row>
        <row r="11">
          <cell r="B11">
            <v>40171</v>
          </cell>
        </row>
        <row r="12">
          <cell r="B12">
            <v>40207</v>
          </cell>
        </row>
        <row r="13">
          <cell r="B13">
            <v>40235</v>
          </cell>
        </row>
        <row r="14">
          <cell r="B14">
            <v>40263</v>
          </cell>
        </row>
        <row r="18">
          <cell r="B18" t="str">
            <v>All regions</v>
          </cell>
        </row>
        <row r="19">
          <cell r="B19" t="str">
            <v>North region</v>
          </cell>
        </row>
        <row r="20">
          <cell r="B20" t="str">
            <v>North West</v>
          </cell>
        </row>
        <row r="21">
          <cell r="B21" t="str">
            <v>East</v>
          </cell>
        </row>
        <row r="22">
          <cell r="B22" t="str">
            <v>London</v>
          </cell>
        </row>
        <row r="23">
          <cell r="B23" t="str">
            <v>Manchester Working</v>
          </cell>
        </row>
        <row r="24">
          <cell r="B24" t="str">
            <v>Midlands</v>
          </cell>
        </row>
        <row r="25">
          <cell r="B25" t="str">
            <v>Morrison Plc</v>
          </cell>
        </row>
        <row r="26">
          <cell r="B26" t="str">
            <v>MPC</v>
          </cell>
        </row>
        <row r="27">
          <cell r="B27" t="str">
            <v>North East</v>
          </cell>
        </row>
        <row r="28">
          <cell r="B28" t="str">
            <v>PFI</v>
          </cell>
        </row>
        <row r="29">
          <cell r="B29" t="str">
            <v>Riverside</v>
          </cell>
        </row>
        <row r="30">
          <cell r="B30" t="str">
            <v>Central</v>
          </cell>
        </row>
      </sheetData>
      <sheetData sheetId="13"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lymore @ Crossharbour "/>
      <sheetName val="PTS T&amp;C"/>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ical project"/>
      <sheetName val="pivot_flat"/>
      <sheetName val="typical flat"/>
      <sheetName val="ashington"/>
      <sheetName val="meas"/>
      <sheetName val="Cover"/>
      <sheetName val="Estimate"/>
      <sheetName val="DIMS"/>
    </sheetNames>
    <sheetDataSet>
      <sheetData sheetId="0"/>
      <sheetData sheetId="1"/>
      <sheetData sheetId="2"/>
      <sheetData sheetId="3"/>
      <sheetData sheetId="4"/>
      <sheetData sheetId="5"/>
      <sheetData sheetId="6">
        <row r="19">
          <cell r="F19">
            <v>142355</v>
          </cell>
        </row>
        <row r="26">
          <cell r="F26">
            <v>1664000</v>
          </cell>
        </row>
        <row r="38">
          <cell r="F38">
            <v>67934</v>
          </cell>
        </row>
        <row r="49">
          <cell r="F49">
            <v>2543222.9</v>
          </cell>
        </row>
        <row r="86">
          <cell r="F86">
            <v>467946.4</v>
          </cell>
        </row>
        <row r="96">
          <cell r="E96">
            <v>256</v>
          </cell>
          <cell r="F96">
            <v>1536</v>
          </cell>
        </row>
        <row r="100">
          <cell r="F100">
            <v>0</v>
          </cell>
        </row>
        <row r="102">
          <cell r="F102">
            <v>1536</v>
          </cell>
        </row>
      </sheetData>
      <sheetData sheetId="7"/>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ct batch 1"/>
      <sheetName val="Prog_SUM"/>
      <sheetName val="KEY"/>
      <sheetName val="prop_2008"/>
      <sheetName val="prop"/>
      <sheetName val="NK's update notes"/>
      <sheetName val="10-7-08 rev Master unit_2008"/>
      <sheetName val="10-7-08 rev unit"/>
      <sheetName val="Desc"/>
      <sheetName val="Queries"/>
      <sheetName val="Suggestions"/>
      <sheetName val="Elect_batch_1"/>
      <sheetName val="NK's_update_notes"/>
      <sheetName val="10-7-08_rev_Master_unit_2008"/>
      <sheetName val="10-7-08_rev_unit"/>
    </sheetNames>
    <sheetDataSet>
      <sheetData sheetId="0"/>
      <sheetData sheetId="1"/>
      <sheetData sheetId="2"/>
      <sheetData sheetId="3"/>
      <sheetData sheetId="4"/>
      <sheetData sheetId="5"/>
      <sheetData sheetId="6"/>
      <sheetData sheetId="7"/>
      <sheetData sheetId="8">
        <row r="3">
          <cell r="M3" t="str">
            <v>Good</v>
          </cell>
        </row>
        <row r="4">
          <cell r="M4" t="str">
            <v>Fair</v>
          </cell>
        </row>
        <row r="5">
          <cell r="M5" t="str">
            <v>Poor</v>
          </cell>
        </row>
        <row r="6">
          <cell r="M6" t="str">
            <v>H&amp;S Risk</v>
          </cell>
        </row>
      </sheetData>
      <sheetData sheetId="9"/>
      <sheetData sheetId="10"/>
      <sheetData sheetId="11"/>
      <sheetData sheetId="12"/>
      <sheetData sheetId="13"/>
      <sheetData sheetId="14"/>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Sheet1"/>
      <sheetName val="Demand"/>
      <sheetName val="Service Level"/>
      <sheetName val="CHECKS"/>
      <sheetName val="Cover sheet"/>
      <sheetName val="Blank"/>
      <sheetName val="Contents"/>
      <sheetName val="Sheet2"/>
      <sheetName val="MFSL Executive Summary"/>
      <sheetName val="Group Analysis cover"/>
      <sheetName val="BSC"/>
      <sheetName val="BSC 1"/>
      <sheetName val="BSC - All regions"/>
      <sheetName val="BSC - Group League table"/>
      <sheetName val="0809 vs 0910"/>
      <sheetName val="MFSL Consol PL New"/>
      <sheetName val="Graphs&amp;Commentary"/>
      <sheetName val="MFSL Turnover Summary"/>
      <sheetName val="MFSL Op Profit Summary New"/>
      <sheetName val="MFSL Consol BS"/>
      <sheetName val="Aged Debt Analysis"/>
      <sheetName val="MFSL Consol CF New"/>
      <sheetName val="MFSL Op Cash Flow Summary"/>
      <sheetName val="Capex"/>
      <sheetName val="Blank (4)"/>
      <sheetName val="Bus Dev1"/>
      <sheetName val="Bus Dev 2"/>
      <sheetName val="Model"/>
      <sheetName val="Blank (3)"/>
      <sheetName val="Contract Pages"/>
      <sheetName val="FM"/>
      <sheetName val="MPC"/>
      <sheetName val="Gateshead RM"/>
      <sheetName val="Gateshead DH"/>
      <sheetName val="EDH"/>
      <sheetName val="Guiness Trust"/>
      <sheetName val="MWL"/>
      <sheetName val="Riverside"/>
      <sheetName val="Tamworth"/>
      <sheetName val="BCC Gas"/>
      <sheetName val="Gedling"/>
      <sheetName val="Beechdale"/>
      <sheetName val="Midland Heart"/>
      <sheetName val="Redland"/>
      <sheetName val="Babergh"/>
      <sheetName val="Bayer"/>
      <sheetName val="Cambridge"/>
      <sheetName val="OHG"/>
      <sheetName val="Lambeth"/>
      <sheetName val="Gateway"/>
      <sheetName val="Crawley"/>
      <sheetName val="Southwark"/>
      <sheetName val="PCHA"/>
      <sheetName val="K&amp;C"/>
      <sheetName val="Havering"/>
      <sheetName val="Redbridge"/>
      <sheetName val="Tower Hamlets"/>
      <sheetName val="Hackney"/>
      <sheetName val="Shepway"/>
      <sheetName val="Thurrock"/>
      <sheetName val="Rosebery"/>
      <sheetName val="Amicus"/>
      <sheetName val="Paragon"/>
      <sheetName val="Family Mosaic"/>
      <sheetName val="Riverside SE"/>
      <sheetName val="League Tables Cover"/>
      <sheetName val="Materials Spend"/>
      <sheetName val="Subcontract delivered"/>
      <sheetName val="Productivity"/>
      <sheetName val="WIP Days"/>
      <sheetName val="Unbilled Debtor Days"/>
      <sheetName val="Billed Debtor Days"/>
      <sheetName val="Blank (2)"/>
      <sheetName val="Appendix cover"/>
      <sheetName val="1. Morrison at a Glance"/>
      <sheetName val="2. Work Mix"/>
      <sheetName val="3. Pension &amp; Perf bonds"/>
      <sheetName val="3a. Guarantees"/>
      <sheetName val="4. Pensions Nigel Review"/>
      <sheetName val="5. Credit Vetting I"/>
      <sheetName val="5. Credit Vetting II"/>
      <sheetName val="6. Map"/>
      <sheetName val="7. MFSL CF Analysis"/>
      <sheetName val="8. MFSL Order Book"/>
      <sheetName val="8a. MFSL Order Book"/>
      <sheetName val="9. MPlc Company"/>
      <sheetName val="9a. MPlc Consol PL"/>
      <sheetName val="9b. MPLC Consol BS APPROVED"/>
      <sheetName val="9c. MPLC Consol CF"/>
      <sheetName val="10. Ops Data"/>
      <sheetName val="10. Op Profit Tracking"/>
      <sheetName val="MFSL Consol PL New F1"/>
      <sheetName val="MFSL Turnover Summary F1"/>
      <sheetName val="MFSL Op Profit Summary F1"/>
      <sheetName val="11. MFSL Consol PL"/>
      <sheetName val="12. MFSL Op Profit Summary"/>
      <sheetName val="13. MFSL Consol CF"/>
    </sheetNames>
    <sheetDataSet>
      <sheetData sheetId="0" refreshError="1">
        <row r="1">
          <cell r="O1" t="str">
            <v>Babergh (East)</v>
          </cell>
        </row>
        <row r="2">
          <cell r="O2" t="str">
            <v>Bayer (East)</v>
          </cell>
        </row>
        <row r="3">
          <cell r="O3" t="str">
            <v>Cambridge (East)</v>
          </cell>
        </row>
        <row r="4">
          <cell r="O4" t="str">
            <v>Gedling (Midlands)</v>
          </cell>
        </row>
        <row r="5">
          <cell r="O5" t="str">
            <v>Tamworth (Midlands)</v>
          </cell>
        </row>
        <row r="6">
          <cell r="O6" t="str">
            <v>BCC Gas (Midlands)</v>
          </cell>
        </row>
        <row r="7">
          <cell r="O7" t="str">
            <v>Beechdale (Midlands)</v>
          </cell>
        </row>
        <row r="8">
          <cell r="O8" t="str">
            <v>Gloucester (Midlands)</v>
          </cell>
        </row>
        <row r="9">
          <cell r="O9" t="str">
            <v>Midland Heart (Midlands)</v>
          </cell>
        </row>
        <row r="10">
          <cell r="O10" t="str">
            <v>Redland (Midlands)</v>
          </cell>
        </row>
        <row r="11">
          <cell r="O11" t="str">
            <v>MPC</v>
          </cell>
        </row>
        <row r="12">
          <cell r="O12" t="str">
            <v>East Durham Homes Total</v>
          </cell>
        </row>
        <row r="13">
          <cell r="O13" t="str">
            <v>Gateshead DH (North East)</v>
          </cell>
        </row>
        <row r="14">
          <cell r="O14" t="str">
            <v>Gateshead RM Voids &amp; Capital</v>
          </cell>
        </row>
        <row r="15">
          <cell r="O15" t="str">
            <v>Guinness Trust (North East)</v>
          </cell>
        </row>
        <row r="16">
          <cell r="O16" t="str">
            <v>Manchester Working</v>
          </cell>
        </row>
        <row r="17">
          <cell r="O17" t="str">
            <v>Riverside</v>
          </cell>
        </row>
        <row r="18">
          <cell r="O18" t="str">
            <v>PFI</v>
          </cell>
        </row>
        <row r="19">
          <cell r="O19" t="str">
            <v>Havering (London)</v>
          </cell>
        </row>
        <row r="20">
          <cell r="O20" t="str">
            <v>Riverside (London)</v>
          </cell>
        </row>
        <row r="21">
          <cell r="O21" t="str">
            <v>Shepway (London)</v>
          </cell>
        </row>
        <row r="22">
          <cell r="O22" t="str">
            <v>Family Mosaic (London)</v>
          </cell>
        </row>
        <row r="23">
          <cell r="O23" t="str">
            <v>Gateway (London)</v>
          </cell>
        </row>
        <row r="24">
          <cell r="O24" t="str">
            <v>Kensington and Chelsea (London)</v>
          </cell>
        </row>
        <row r="25">
          <cell r="O25" t="str">
            <v>PCHA (London)</v>
          </cell>
        </row>
        <row r="26">
          <cell r="O26" t="str">
            <v>Tower Hamlets (London)</v>
          </cell>
        </row>
        <row r="27">
          <cell r="O27" t="str">
            <v>Crawley (London)</v>
          </cell>
        </row>
        <row r="28">
          <cell r="O28" t="str">
            <v>Hackney (London)</v>
          </cell>
        </row>
        <row r="29">
          <cell r="O29" t="str">
            <v>One housing group (London)</v>
          </cell>
        </row>
        <row r="30">
          <cell r="O30" t="str">
            <v>Southwark (London)</v>
          </cell>
        </row>
        <row r="31">
          <cell r="O31" t="str">
            <v>Thurrock (London)</v>
          </cell>
        </row>
        <row r="32">
          <cell r="O32" t="str">
            <v>Paragon (London)</v>
          </cell>
        </row>
        <row r="33">
          <cell r="O33" t="str">
            <v>Roseberry (London)</v>
          </cell>
        </row>
        <row r="34">
          <cell r="O34" t="str">
            <v>Anicus (London)</v>
          </cell>
        </row>
        <row r="35">
          <cell r="O35" t="str">
            <v>Lambeth (London)</v>
          </cell>
        </row>
        <row r="36">
          <cell r="B36" t="str">
            <v>Jun_10_YTD</v>
          </cell>
          <cell r="O36" t="str">
            <v>Redbridge (London)</v>
          </cell>
        </row>
      </sheetData>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Midlands Profit &amp; Loss"/>
      <sheetName val="Midlands Balance Sheet"/>
      <sheetName val="Midlands Cash Flow"/>
      <sheetName val="Gloucester"/>
      <sheetName val="Midland Heart"/>
      <sheetName val="Tamworth"/>
      <sheetName val="TM1Settings"/>
      <sheetName val="ConsolidatedBS"/>
    </sheetNames>
    <sheetDataSet>
      <sheetData sheetId="0" refreshError="1">
        <row r="6">
          <cell r="D6" t="str">
            <v>Gloucester</v>
          </cell>
        </row>
        <row r="7">
          <cell r="D7" t="str">
            <v>Midland Heart</v>
          </cell>
        </row>
        <row r="8">
          <cell r="D8" t="str">
            <v>Tamworth</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Validation lists"/>
      <sheetName val="TM1Settings"/>
      <sheetName val="Cover sheet"/>
      <sheetName val="MFSL Central Overheads"/>
      <sheetName val="MFSL Central BS"/>
      <sheetName val="MFSL Central CF"/>
      <sheetName val="Pie Chart"/>
      <sheetName val="Corporate Centre"/>
      <sheetName val="Start"/>
      <sheetName val="Finance"/>
      <sheetName val="CT_Finance"/>
      <sheetName val="Euston Road"/>
      <sheetName val="CT_Euston Rd"/>
      <sheetName val="Legal"/>
      <sheetName val="CT_Legal"/>
      <sheetName val="Business Systems"/>
      <sheetName val="CT_Business Sytems"/>
      <sheetName val="Purchasing"/>
      <sheetName val="CT_Purchasing"/>
      <sheetName val="SSC - AP"/>
      <sheetName val="CT_SSC - AP"/>
      <sheetName val="Project Equip"/>
      <sheetName val="CT_Project Equip"/>
      <sheetName val="Managing Director"/>
      <sheetName val="CT_MD"/>
      <sheetName val="Operations"/>
      <sheetName val="CT_Operations"/>
      <sheetName val="Human Resources"/>
      <sheetName val="CT_Human Resources"/>
      <sheetName val="Health &amp; Safety"/>
      <sheetName val="CT_SHE"/>
      <sheetName val="Engagement"/>
      <sheetName val="CT_Engagement"/>
      <sheetName val="Training"/>
      <sheetName val="CT_Training"/>
      <sheetName val="Quality Assurance"/>
      <sheetName val="CT_Quality Assurance"/>
      <sheetName val="Business Development"/>
      <sheetName val="CT_Business Development"/>
      <sheetName val="End"/>
      <sheetName val="Cover sheet (2)"/>
      <sheetName val="No Detail"/>
      <sheetName val="Up Load sheet (17)"/>
      <sheetName val="Cover"/>
      <sheetName val="Causal Track"/>
    </sheetNames>
    <sheetDataSet>
      <sheetData sheetId="0" refreshError="1">
        <row r="1">
          <cell r="G1" t="str">
            <v>Cost Centre</v>
          </cell>
        </row>
        <row r="2">
          <cell r="G2" t="str">
            <v>All Cost Centres</v>
          </cell>
          <cell r="I2" t="str">
            <v>East Durham Capital (North East)</v>
          </cell>
        </row>
        <row r="3">
          <cell r="G3" t="str">
            <v>FSCentral</v>
          </cell>
          <cell r="I3" t="str">
            <v>East Durham Homes (North East)</v>
          </cell>
        </row>
        <row r="4">
          <cell r="G4" t="str">
            <v>AP (FSCentral) - SSC - AP</v>
          </cell>
          <cell r="I4" t="str">
            <v>East Durham Repairs (North East)</v>
          </cell>
        </row>
        <row r="5">
          <cell r="G5" t="str">
            <v>BA (FSCentral) - Business Assurance</v>
          </cell>
          <cell r="I5" t="str">
            <v>East Durham Voids (North East)</v>
          </cell>
        </row>
        <row r="6">
          <cell r="G6" t="str">
            <v>BD (FSCentral) - Business Development</v>
          </cell>
          <cell r="I6" t="str">
            <v>Gateshead DH (North East)</v>
          </cell>
        </row>
        <row r="7">
          <cell r="G7" t="str">
            <v>BDM (FSCentral) - Birmingham DeMob</v>
          </cell>
          <cell r="I7" t="str">
            <v>Gateshead Overhead (North East)</v>
          </cell>
        </row>
        <row r="8">
          <cell r="G8" t="str">
            <v>BHT (FSCentral) - BHT</v>
          </cell>
          <cell r="I8" t="str">
            <v>Gateshead RM (North East)</v>
          </cell>
        </row>
        <row r="9">
          <cell r="G9" t="str">
            <v>BLA (FSCentral) - Blackberry Install</v>
          </cell>
          <cell r="I9" t="str">
            <v>Your Homes Newcastle (North East)</v>
          </cell>
        </row>
        <row r="10">
          <cell r="G10" t="str">
            <v>BOW (FSCentral) - Business Obs Morrison wide expansion</v>
          </cell>
          <cell r="I10" t="str">
            <v>Crawley (London)</v>
          </cell>
        </row>
        <row r="11">
          <cell r="G11" t="str">
            <v>CIS (FSCentral) - CIS</v>
          </cell>
          <cell r="I11" t="str">
            <v>Divisional (London)</v>
          </cell>
        </row>
        <row r="12">
          <cell r="G12" t="str">
            <v>CON (FSCentral) - CON</v>
          </cell>
          <cell r="I12" t="str">
            <v>Gateway (London)</v>
          </cell>
        </row>
        <row r="13">
          <cell r="B13" t="str">
            <v>Corporate_Centre</v>
          </cell>
          <cell r="C13" t="str">
            <v>CT_Corporate_Centre</v>
          </cell>
          <cell r="G13" t="str">
            <v>COO (FSCentral) - Chief Operating Officer</v>
          </cell>
          <cell r="I13" t="str">
            <v>Hackney (London)</v>
          </cell>
        </row>
        <row r="14">
          <cell r="B14" t="str">
            <v>Finance</v>
          </cell>
          <cell r="C14" t="str">
            <v>CT_Finance</v>
          </cell>
          <cell r="G14" t="str">
            <v>COR (FSCentral) - COR</v>
          </cell>
          <cell r="I14" t="str">
            <v>Havering (London)</v>
          </cell>
        </row>
        <row r="15">
          <cell r="B15" t="str">
            <v>Euston_Road</v>
          </cell>
          <cell r="C15" t="str">
            <v>CT_Euston_Road</v>
          </cell>
          <cell r="G15" t="str">
            <v>CRM (FSCentral) - Contract Management Database</v>
          </cell>
          <cell r="I15" t="str">
            <v>Head Office (London)</v>
          </cell>
        </row>
        <row r="16">
          <cell r="B16" t="str">
            <v>Legal</v>
          </cell>
          <cell r="C16" t="str">
            <v>CT_Legal</v>
          </cell>
          <cell r="G16" t="str">
            <v>DRC (FSCentral) - Disaster Recovery</v>
          </cell>
          <cell r="I16" t="str">
            <v>Lambeth (London)</v>
          </cell>
        </row>
        <row r="17">
          <cell r="B17" t="str">
            <v>Business_Systems</v>
          </cell>
          <cell r="C17" t="str">
            <v>CT_Business_Systems</v>
          </cell>
          <cell r="G17" t="str">
            <v>EDE (FSCentral) - Eden</v>
          </cell>
          <cell r="I17" t="str">
            <v>Merton (London)</v>
          </cell>
        </row>
        <row r="18">
          <cell r="B18" t="str">
            <v>SSC_AP</v>
          </cell>
          <cell r="C18" t="str">
            <v>CT_SSC_AP</v>
          </cell>
          <cell r="G18" t="str">
            <v>ENG (FSCentral) - Engagement</v>
          </cell>
          <cell r="I18" t="str">
            <v>One housing group (London)</v>
          </cell>
        </row>
        <row r="19">
          <cell r="B19" t="str">
            <v>Purchasing_Team</v>
          </cell>
          <cell r="C19" t="str">
            <v>CT_Purchasing_Team</v>
          </cell>
          <cell r="G19" t="str">
            <v>EQU (FSCentral) - Project Equip</v>
          </cell>
          <cell r="I19" t="str">
            <v>PCHA (London)</v>
          </cell>
        </row>
        <row r="20">
          <cell r="B20" t="str">
            <v>MD</v>
          </cell>
          <cell r="C20" t="str">
            <v>CT_MD</v>
          </cell>
          <cell r="G20" t="str">
            <v>ER (FSCentral) - Euston Road</v>
          </cell>
          <cell r="I20" t="str">
            <v>Redbridge (London)</v>
          </cell>
        </row>
        <row r="21">
          <cell r="B21" t="str">
            <v>Operations</v>
          </cell>
          <cell r="C21" t="str">
            <v>CT_Operations</v>
          </cell>
          <cell r="G21" t="str">
            <v>F (FSCentral) - Finance</v>
          </cell>
          <cell r="I21" t="str">
            <v>Southwark (London)</v>
          </cell>
        </row>
        <row r="22">
          <cell r="B22" t="str">
            <v>Human_Resources</v>
          </cell>
          <cell r="C22" t="str">
            <v>CT_Human_Resources</v>
          </cell>
          <cell r="G22" t="str">
            <v>GLO (FSCentral) - GLO</v>
          </cell>
          <cell r="I22" t="str">
            <v>Tower Hamlets (London)</v>
          </cell>
        </row>
        <row r="23">
          <cell r="B23" t="str">
            <v>SHE</v>
          </cell>
          <cell r="C23" t="str">
            <v>CT_SHE</v>
          </cell>
          <cell r="G23" t="str">
            <v>HAG (FSCentral) - Havering Ashton Gate</v>
          </cell>
          <cell r="I23" t="str">
            <v>BCC (Midlands)</v>
          </cell>
        </row>
        <row r="24">
          <cell r="B24" t="str">
            <v>Engagement</v>
          </cell>
          <cell r="C24" t="str">
            <v>CT_Engagement</v>
          </cell>
          <cell r="G24" t="str">
            <v>HAV (FSCentral) - Havering Project</v>
          </cell>
          <cell r="I24" t="str">
            <v>Gloucester (Midlands)</v>
          </cell>
        </row>
        <row r="25">
          <cell r="B25" t="str">
            <v>Quality_Assurance</v>
          </cell>
          <cell r="C25" t="str">
            <v>CT_Quality_Assurance</v>
          </cell>
          <cell r="G25" t="str">
            <v>HHK (FSCentral) - Hand Held Kit</v>
          </cell>
          <cell r="I25" t="str">
            <v>Midland Heart (Midlands)</v>
          </cell>
        </row>
        <row r="26">
          <cell r="B26" t="str">
            <v>Training</v>
          </cell>
          <cell r="C26" t="str">
            <v>CT_Training</v>
          </cell>
          <cell r="G26" t="str">
            <v>HHT (FSCentral) - HHT</v>
          </cell>
          <cell r="I26" t="str">
            <v>Tamworth (Midlands)</v>
          </cell>
        </row>
        <row r="27">
          <cell r="B27" t="str">
            <v>Business_Development</v>
          </cell>
          <cell r="C27" t="str">
            <v>CT_Business_Development</v>
          </cell>
          <cell r="G27" t="str">
            <v>HR (FSCentral) - Human Resources</v>
          </cell>
          <cell r="I27" t="str">
            <v>Bristol (PFI)</v>
          </cell>
        </row>
        <row r="28">
          <cell r="G28" t="str">
            <v>HRN (FSCentral) - HR Net Upgrade</v>
          </cell>
          <cell r="I28" t="str">
            <v>Clareddon College (PFI)</v>
          </cell>
        </row>
        <row r="29">
          <cell r="G29" t="str">
            <v>HRT (FSCentral) - Midland Heart</v>
          </cell>
          <cell r="I29" t="str">
            <v>Elgin (PFI)</v>
          </cell>
        </row>
        <row r="30">
          <cell r="G30" t="str">
            <v>HS (FSCentral) - H &amp; S</v>
          </cell>
          <cell r="I30" t="str">
            <v>Highland Schools (PFI)</v>
          </cell>
        </row>
        <row r="31">
          <cell r="G31" t="str">
            <v>IT (FSCentral) - IT</v>
          </cell>
          <cell r="I31" t="str">
            <v>Overheads (PFI)</v>
          </cell>
        </row>
        <row r="32">
          <cell r="G32" t="str">
            <v>LCM (FSCentral) - LCM</v>
          </cell>
          <cell r="I32" t="str">
            <v>Perth (PFI)</v>
          </cell>
        </row>
        <row r="33">
          <cell r="G33" t="str">
            <v>LEG (FSCentral) - Legal</v>
          </cell>
          <cell r="I33" t="str">
            <v>Portsmouth (PFI)</v>
          </cell>
        </row>
        <row r="34">
          <cell r="G34" t="str">
            <v>MD (FSCentral) - MD</v>
          </cell>
          <cell r="I34" t="str">
            <v>St Andrews (PFI)</v>
          </cell>
        </row>
        <row r="35">
          <cell r="G35" t="str">
            <v>MED (FSCentral) - Medway</v>
          </cell>
          <cell r="I35" t="str">
            <v>Tannochside (PFI)</v>
          </cell>
        </row>
        <row r="36">
          <cell r="G36" t="str">
            <v>MID (FSCentral) - Midlands</v>
          </cell>
          <cell r="I36" t="str">
            <v>West Lothian (PFI)</v>
          </cell>
        </row>
        <row r="37">
          <cell r="G37" t="str">
            <v>MPC (FSCentral) - Maintenance Property Care</v>
          </cell>
          <cell r="I37" t="str">
            <v>Riverside - no detail</v>
          </cell>
        </row>
        <row r="38">
          <cell r="G38" t="str">
            <v>MQE (FSCentral) - MQE project</v>
          </cell>
          <cell r="I38" t="str">
            <v>MPC - no detail</v>
          </cell>
        </row>
        <row r="39">
          <cell r="G39" t="str">
            <v>MWL (FSCentral) - Manchester Working Ltd</v>
          </cell>
          <cell r="I39" t="str">
            <v>Manchester Working - no detail</v>
          </cell>
        </row>
        <row r="40">
          <cell r="G40" t="str">
            <v>NLC (FSCentral) - NLC</v>
          </cell>
          <cell r="I40" t="str">
            <v>PFI - no detail</v>
          </cell>
        </row>
        <row r="41">
          <cell r="G41" t="str">
            <v>NOR (FSCentral) - EAST - NORWICH</v>
          </cell>
          <cell r="I41" t="str">
            <v>FSCentral - no detail</v>
          </cell>
        </row>
        <row r="42">
          <cell r="G42" t="str">
            <v>NPD (FSCentral) - NPD</v>
          </cell>
        </row>
        <row r="43">
          <cell r="G43" t="str">
            <v>NTH (FSCentral) - North</v>
          </cell>
        </row>
        <row r="44">
          <cell r="G44" t="str">
            <v>OPS (FSCentral) - Operations</v>
          </cell>
        </row>
        <row r="45">
          <cell r="G45" t="str">
            <v>OPT (FSCentral) - Project Optima</v>
          </cell>
        </row>
        <row r="46">
          <cell r="G46" t="str">
            <v>PAY (FSCentral) - Payroll SYstem</v>
          </cell>
        </row>
        <row r="47">
          <cell r="G47" t="str">
            <v>PCH (FSCentral) - PCHA</v>
          </cell>
        </row>
        <row r="48">
          <cell r="G48" t="str">
            <v>PFI (FSCentral) - PFI</v>
          </cell>
        </row>
        <row r="49">
          <cell r="G49" t="str">
            <v>PH2 (FSCentral) - PH2</v>
          </cell>
        </row>
        <row r="50">
          <cell r="G50" t="str">
            <v>PH3 (FSCentral) - Phase 3</v>
          </cell>
        </row>
        <row r="51">
          <cell r="G51" t="str">
            <v>PLC (FSCentral) - Morrison PLC</v>
          </cell>
        </row>
        <row r="52">
          <cell r="G52" t="str">
            <v>PLN (FSCentral) - Project Lion</v>
          </cell>
        </row>
        <row r="53">
          <cell r="G53" t="str">
            <v>PTP (FSCentral) - PTP</v>
          </cell>
        </row>
        <row r="54">
          <cell r="G54" t="str">
            <v>QA (FSCentral)</v>
          </cell>
        </row>
        <row r="55">
          <cell r="G55" t="str">
            <v>RAC (FSCentral) - RAC</v>
          </cell>
        </row>
        <row r="56">
          <cell r="G56" t="str">
            <v>RED (FSCentral) - Redbridge Relocation</v>
          </cell>
        </row>
        <row r="57">
          <cell r="G57" t="str">
            <v>REG (FSCentral) - Regional People</v>
          </cell>
        </row>
        <row r="58">
          <cell r="G58" t="str">
            <v>RGW (FSCentral) - RGW</v>
          </cell>
        </row>
        <row r="59">
          <cell r="G59" t="str">
            <v>RIV (FSCentral) - Riverside Project</v>
          </cell>
        </row>
        <row r="60">
          <cell r="G60" t="str">
            <v>ROC (FSCentral) - ROC</v>
          </cell>
        </row>
        <row r="61">
          <cell r="G61" t="str">
            <v>SGE (FSCentral) - Sage Upgrade</v>
          </cell>
        </row>
        <row r="62">
          <cell r="G62" t="str">
            <v>STH (FSCentral) - South</v>
          </cell>
        </row>
        <row r="63">
          <cell r="G63" t="str">
            <v>TM1 (FSCentral) - TM1</v>
          </cell>
        </row>
        <row r="64">
          <cell r="G64" t="str">
            <v>TR (FSCentral) - Training</v>
          </cell>
        </row>
        <row r="65">
          <cell r="G65" t="str">
            <v>TRI (FSCentral) - Triton Square</v>
          </cell>
        </row>
        <row r="66">
          <cell r="G66" t="str">
            <v>UEE (FSCentral) - UE Express</v>
          </cell>
        </row>
        <row r="67">
          <cell r="G67" t="str">
            <v>Cost Centre - No Detail</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row r="134">
          <cell r="H134" t="str">
            <v>Salaries and wages</v>
          </cell>
          <cell r="J134">
            <v>86331.88</v>
          </cell>
          <cell r="K134">
            <v>86625.44</v>
          </cell>
          <cell r="L134">
            <v>90949.400000000009</v>
          </cell>
          <cell r="M134">
            <v>90958.640000000014</v>
          </cell>
          <cell r="N134">
            <v>93016.069999999992</v>
          </cell>
          <cell r="O134">
            <v>91708.07</v>
          </cell>
          <cell r="P134">
            <v>91708.07</v>
          </cell>
          <cell r="Q134">
            <v>108200.98</v>
          </cell>
          <cell r="R134">
            <v>101755.73</v>
          </cell>
          <cell r="S134">
            <v>98400.257253292322</v>
          </cell>
          <cell r="T134">
            <v>98400.257253292322</v>
          </cell>
          <cell r="U134">
            <v>98400.257253292322</v>
          </cell>
          <cell r="V134">
            <v>1136455.0517598768</v>
          </cell>
          <cell r="X134">
            <v>109180.30041810265</v>
          </cell>
          <cell r="Y134">
            <v>109180.30041810265</v>
          </cell>
          <cell r="Z134">
            <v>109180.30041810265</v>
          </cell>
          <cell r="AA134">
            <v>109180.30041810265</v>
          </cell>
          <cell r="AB134">
            <v>109180.30041810265</v>
          </cell>
          <cell r="AC134">
            <v>109180.30041810265</v>
          </cell>
          <cell r="AD134">
            <v>109180.30041810265</v>
          </cell>
          <cell r="AE134">
            <v>109180.30041810265</v>
          </cell>
          <cell r="AF134">
            <v>109180.30041810265</v>
          </cell>
          <cell r="AG134">
            <v>109180.30041810265</v>
          </cell>
          <cell r="AH134">
            <v>109180.30041810265</v>
          </cell>
          <cell r="AI134">
            <v>109180.30041810265</v>
          </cell>
          <cell r="AJ134">
            <v>1310163.6050172322</v>
          </cell>
          <cell r="AL134">
            <v>124053.46457313141</v>
          </cell>
          <cell r="AM134">
            <v>124053.46457313141</v>
          </cell>
          <cell r="AN134">
            <v>124053.46457313141</v>
          </cell>
          <cell r="AO134">
            <v>124053.46457313141</v>
          </cell>
          <cell r="AP134">
            <v>124053.46457313141</v>
          </cell>
          <cell r="AQ134">
            <v>124053.46457313141</v>
          </cell>
          <cell r="AR134">
            <v>124053.46457313141</v>
          </cell>
          <cell r="AS134">
            <v>124053.46457313141</v>
          </cell>
          <cell r="AT134">
            <v>124053.46457313141</v>
          </cell>
          <cell r="AU134">
            <v>124053.46457313141</v>
          </cell>
          <cell r="AV134">
            <v>124053.46457313141</v>
          </cell>
          <cell r="AW134">
            <v>124053.46457313141</v>
          </cell>
          <cell r="AX134">
            <v>1488641.5748775769</v>
          </cell>
          <cell r="AZ134">
            <v>132828.75512792735</v>
          </cell>
          <cell r="BA134">
            <v>132828.75512792735</v>
          </cell>
          <cell r="BB134">
            <v>132828.75512792735</v>
          </cell>
          <cell r="BC134">
            <v>132828.75512792735</v>
          </cell>
          <cell r="BD134">
            <v>132828.75512792735</v>
          </cell>
          <cell r="BE134">
            <v>132828.75512792735</v>
          </cell>
          <cell r="BF134">
            <v>132828.75512792735</v>
          </cell>
          <cell r="BG134">
            <v>132828.75512792735</v>
          </cell>
          <cell r="BH134">
            <v>132828.75512792735</v>
          </cell>
          <cell r="BI134">
            <v>132828.75512792735</v>
          </cell>
          <cell r="BJ134">
            <v>132828.75512792735</v>
          </cell>
          <cell r="BK134">
            <v>132828.75512792735</v>
          </cell>
          <cell r="BL134">
            <v>1593945.0615351279</v>
          </cell>
        </row>
        <row r="135">
          <cell r="H135" t="str">
            <v xml:space="preserve">Temporary staff </v>
          </cell>
          <cell r="J135">
            <v>0</v>
          </cell>
          <cell r="K135">
            <v>0</v>
          </cell>
          <cell r="L135">
            <v>0</v>
          </cell>
          <cell r="M135">
            <v>0</v>
          </cell>
          <cell r="N135">
            <v>0</v>
          </cell>
          <cell r="O135">
            <v>0</v>
          </cell>
          <cell r="P135">
            <v>12870</v>
          </cell>
          <cell r="Q135">
            <v>0</v>
          </cell>
          <cell r="R135">
            <v>1950</v>
          </cell>
          <cell r="S135">
            <v>10500</v>
          </cell>
          <cell r="T135">
            <v>10500</v>
          </cell>
          <cell r="U135">
            <v>10500</v>
          </cell>
          <cell r="V135">
            <v>46320</v>
          </cell>
          <cell r="X135">
            <v>10500</v>
          </cell>
          <cell r="Y135">
            <v>10500</v>
          </cell>
          <cell r="Z135">
            <v>10500</v>
          </cell>
          <cell r="AA135">
            <v>10500</v>
          </cell>
          <cell r="AB135">
            <v>10500</v>
          </cell>
          <cell r="AC135">
            <v>10500</v>
          </cell>
          <cell r="AD135">
            <v>10500</v>
          </cell>
          <cell r="AE135">
            <v>10500</v>
          </cell>
          <cell r="AF135">
            <v>10500</v>
          </cell>
          <cell r="AG135">
            <v>10500</v>
          </cell>
          <cell r="AH135">
            <v>10500</v>
          </cell>
          <cell r="AI135">
            <v>10500</v>
          </cell>
          <cell r="AJ135">
            <v>126000</v>
          </cell>
          <cell r="AL135">
            <v>10500</v>
          </cell>
          <cell r="AM135">
            <v>10500</v>
          </cell>
          <cell r="AN135">
            <v>10500</v>
          </cell>
          <cell r="AO135">
            <v>10500</v>
          </cell>
          <cell r="AP135">
            <v>10500</v>
          </cell>
          <cell r="AQ135">
            <v>10500</v>
          </cell>
          <cell r="AR135">
            <v>10500</v>
          </cell>
          <cell r="AS135">
            <v>10500</v>
          </cell>
          <cell r="AT135">
            <v>10500</v>
          </cell>
          <cell r="AU135">
            <v>10500</v>
          </cell>
          <cell r="AV135">
            <v>10500</v>
          </cell>
          <cell r="AW135">
            <v>10500</v>
          </cell>
          <cell r="AX135">
            <v>126000</v>
          </cell>
          <cell r="AZ135">
            <v>10500</v>
          </cell>
          <cell r="BA135">
            <v>10500</v>
          </cell>
          <cell r="BB135">
            <v>10500</v>
          </cell>
          <cell r="BC135">
            <v>10500</v>
          </cell>
          <cell r="BD135">
            <v>10500</v>
          </cell>
          <cell r="BE135">
            <v>10500</v>
          </cell>
          <cell r="BF135">
            <v>10500</v>
          </cell>
          <cell r="BG135">
            <v>10500</v>
          </cell>
          <cell r="BH135">
            <v>10500</v>
          </cell>
          <cell r="BI135">
            <v>10500</v>
          </cell>
          <cell r="BJ135">
            <v>10500</v>
          </cell>
          <cell r="BK135">
            <v>10500</v>
          </cell>
          <cell r="BL135">
            <v>126000</v>
          </cell>
        </row>
        <row r="136">
          <cell r="H136" t="str">
            <v>Other people costs</v>
          </cell>
          <cell r="J136">
            <v>1975</v>
          </cell>
          <cell r="K136">
            <v>0</v>
          </cell>
          <cell r="L136">
            <v>99</v>
          </cell>
          <cell r="M136">
            <v>10051.6</v>
          </cell>
          <cell r="N136">
            <v>2031.5</v>
          </cell>
          <cell r="O136">
            <v>0</v>
          </cell>
          <cell r="P136">
            <v>747</v>
          </cell>
          <cell r="Q136">
            <v>129</v>
          </cell>
          <cell r="R136">
            <v>25177.8</v>
          </cell>
          <cell r="S136">
            <v>693.21428571428567</v>
          </cell>
          <cell r="T136">
            <v>693.21428571428567</v>
          </cell>
          <cell r="U136">
            <v>23093.214285714286</v>
          </cell>
          <cell r="V136">
            <v>64690.542857142857</v>
          </cell>
          <cell r="X136">
            <v>1750</v>
          </cell>
          <cell r="Y136">
            <v>1750</v>
          </cell>
          <cell r="Z136">
            <v>1750</v>
          </cell>
          <cell r="AA136">
            <v>1750</v>
          </cell>
          <cell r="AB136">
            <v>1750</v>
          </cell>
          <cell r="AC136">
            <v>1750</v>
          </cell>
          <cell r="AD136">
            <v>1750</v>
          </cell>
          <cell r="AE136">
            <v>1750</v>
          </cell>
          <cell r="AF136">
            <v>1750</v>
          </cell>
          <cell r="AG136">
            <v>1750</v>
          </cell>
          <cell r="AH136">
            <v>1750</v>
          </cell>
          <cell r="AI136">
            <v>1750</v>
          </cell>
          <cell r="AJ136">
            <v>21000</v>
          </cell>
          <cell r="AL136">
            <v>1750</v>
          </cell>
          <cell r="AM136">
            <v>1750</v>
          </cell>
          <cell r="AN136">
            <v>1750</v>
          </cell>
          <cell r="AO136">
            <v>1750</v>
          </cell>
          <cell r="AP136">
            <v>1750</v>
          </cell>
          <cell r="AQ136">
            <v>1750</v>
          </cell>
          <cell r="AR136">
            <v>1750</v>
          </cell>
          <cell r="AS136">
            <v>1750</v>
          </cell>
          <cell r="AT136">
            <v>1750</v>
          </cell>
          <cell r="AU136">
            <v>1750</v>
          </cell>
          <cell r="AV136">
            <v>1750</v>
          </cell>
          <cell r="AW136">
            <v>1750</v>
          </cell>
          <cell r="AX136">
            <v>21000</v>
          </cell>
          <cell r="AZ136">
            <v>1750</v>
          </cell>
          <cell r="BA136">
            <v>1750</v>
          </cell>
          <cell r="BB136">
            <v>1750</v>
          </cell>
          <cell r="BC136">
            <v>1750</v>
          </cell>
          <cell r="BD136">
            <v>1750</v>
          </cell>
          <cell r="BE136">
            <v>1750</v>
          </cell>
          <cell r="BF136">
            <v>1750</v>
          </cell>
          <cell r="BG136">
            <v>1750</v>
          </cell>
          <cell r="BH136">
            <v>1750</v>
          </cell>
          <cell r="BI136">
            <v>1750</v>
          </cell>
          <cell r="BJ136">
            <v>1750</v>
          </cell>
          <cell r="BK136">
            <v>1750</v>
          </cell>
          <cell r="BL136">
            <v>21000</v>
          </cell>
        </row>
        <row r="138">
          <cell r="H138" t="str">
            <v>Professional and Consultancy</v>
          </cell>
          <cell r="J138">
            <v>33733.120000000003</v>
          </cell>
          <cell r="K138">
            <v>11013.349999999999</v>
          </cell>
          <cell r="L138">
            <v>8504.82</v>
          </cell>
          <cell r="M138">
            <v>7380.44</v>
          </cell>
          <cell r="N138">
            <v>12517.5</v>
          </cell>
          <cell r="O138">
            <v>0</v>
          </cell>
          <cell r="P138">
            <v>47144.54</v>
          </cell>
          <cell r="Q138">
            <v>36641.199999999997</v>
          </cell>
          <cell r="R138">
            <v>36759.51</v>
          </cell>
          <cell r="S138">
            <v>7500</v>
          </cell>
          <cell r="T138">
            <v>7500</v>
          </cell>
          <cell r="U138">
            <v>7500</v>
          </cell>
          <cell r="V138">
            <v>216194.48</v>
          </cell>
          <cell r="X138">
            <v>7500</v>
          </cell>
          <cell r="Y138">
            <v>7500</v>
          </cell>
          <cell r="Z138">
            <v>7500</v>
          </cell>
          <cell r="AA138">
            <v>7500</v>
          </cell>
          <cell r="AB138">
            <v>7500</v>
          </cell>
          <cell r="AC138">
            <v>7500</v>
          </cell>
          <cell r="AD138">
            <v>7500</v>
          </cell>
          <cell r="AE138">
            <v>7500</v>
          </cell>
          <cell r="AF138">
            <v>7500</v>
          </cell>
          <cell r="AG138">
            <v>7500</v>
          </cell>
          <cell r="AH138">
            <v>7500</v>
          </cell>
          <cell r="AI138">
            <v>7500</v>
          </cell>
          <cell r="AJ138">
            <v>90000</v>
          </cell>
          <cell r="AL138">
            <v>7500</v>
          </cell>
          <cell r="AM138">
            <v>7500</v>
          </cell>
          <cell r="AN138">
            <v>7500</v>
          </cell>
          <cell r="AO138">
            <v>7500</v>
          </cell>
          <cell r="AP138">
            <v>7500</v>
          </cell>
          <cell r="AQ138">
            <v>7500</v>
          </cell>
          <cell r="AR138">
            <v>7500</v>
          </cell>
          <cell r="AS138">
            <v>7500</v>
          </cell>
          <cell r="AT138">
            <v>7500</v>
          </cell>
          <cell r="AU138">
            <v>7500</v>
          </cell>
          <cell r="AV138">
            <v>7500</v>
          </cell>
          <cell r="AW138">
            <v>7500</v>
          </cell>
          <cell r="AX138">
            <v>90000</v>
          </cell>
          <cell r="AZ138">
            <v>7500</v>
          </cell>
          <cell r="BA138">
            <v>7500</v>
          </cell>
          <cell r="BB138">
            <v>7500</v>
          </cell>
          <cell r="BC138">
            <v>7500</v>
          </cell>
          <cell r="BD138">
            <v>7500</v>
          </cell>
          <cell r="BE138">
            <v>7500</v>
          </cell>
          <cell r="BF138">
            <v>7500</v>
          </cell>
          <cell r="BG138">
            <v>7500</v>
          </cell>
          <cell r="BH138">
            <v>7500</v>
          </cell>
          <cell r="BI138">
            <v>7500</v>
          </cell>
          <cell r="BJ138">
            <v>7500</v>
          </cell>
          <cell r="BK138">
            <v>7500</v>
          </cell>
          <cell r="BL138">
            <v>90000</v>
          </cell>
        </row>
        <row r="139">
          <cell r="H139" t="str">
            <v>Marketing</v>
          </cell>
          <cell r="J139">
            <v>11962.01</v>
          </cell>
          <cell r="K139">
            <v>34568.720000000001</v>
          </cell>
          <cell r="L139">
            <v>24672.5</v>
          </cell>
          <cell r="M139">
            <v>26446.02</v>
          </cell>
          <cell r="N139">
            <v>19879.490000000002</v>
          </cell>
          <cell r="O139">
            <v>2734.28</v>
          </cell>
          <cell r="P139">
            <v>24930.240000000002</v>
          </cell>
          <cell r="Q139">
            <v>25697</v>
          </cell>
          <cell r="R139">
            <v>16983.2</v>
          </cell>
          <cell r="S139">
            <v>2000</v>
          </cell>
          <cell r="T139">
            <v>2000</v>
          </cell>
          <cell r="U139">
            <v>2000</v>
          </cell>
          <cell r="V139">
            <v>193873.46</v>
          </cell>
          <cell r="X139">
            <v>2000</v>
          </cell>
          <cell r="Y139">
            <v>2000</v>
          </cell>
          <cell r="Z139">
            <v>2000</v>
          </cell>
          <cell r="AA139">
            <v>2000</v>
          </cell>
          <cell r="AB139">
            <v>2000</v>
          </cell>
          <cell r="AC139">
            <v>2000</v>
          </cell>
          <cell r="AD139">
            <v>2000</v>
          </cell>
          <cell r="AE139">
            <v>2000</v>
          </cell>
          <cell r="AF139">
            <v>2000</v>
          </cell>
          <cell r="AG139">
            <v>2000</v>
          </cell>
          <cell r="AH139">
            <v>2000</v>
          </cell>
          <cell r="AI139">
            <v>2000</v>
          </cell>
          <cell r="AJ139">
            <v>24000</v>
          </cell>
          <cell r="AL139">
            <v>2000</v>
          </cell>
          <cell r="AM139">
            <v>2000</v>
          </cell>
          <cell r="AN139">
            <v>2000</v>
          </cell>
          <cell r="AO139">
            <v>2000</v>
          </cell>
          <cell r="AP139">
            <v>2000</v>
          </cell>
          <cell r="AQ139">
            <v>2000</v>
          </cell>
          <cell r="AR139">
            <v>2000</v>
          </cell>
          <cell r="AS139">
            <v>2000</v>
          </cell>
          <cell r="AT139">
            <v>2000</v>
          </cell>
          <cell r="AU139">
            <v>2000</v>
          </cell>
          <cell r="AV139">
            <v>2000</v>
          </cell>
          <cell r="AW139">
            <v>2000</v>
          </cell>
          <cell r="AX139">
            <v>24000</v>
          </cell>
          <cell r="AZ139">
            <v>2000</v>
          </cell>
          <cell r="BA139">
            <v>2000</v>
          </cell>
          <cell r="BB139">
            <v>2000</v>
          </cell>
          <cell r="BC139">
            <v>2000</v>
          </cell>
          <cell r="BD139">
            <v>2000</v>
          </cell>
          <cell r="BE139">
            <v>2000</v>
          </cell>
          <cell r="BF139">
            <v>2000</v>
          </cell>
          <cell r="BG139">
            <v>2000</v>
          </cell>
          <cell r="BH139">
            <v>2000</v>
          </cell>
          <cell r="BI139">
            <v>2000</v>
          </cell>
          <cell r="BJ139">
            <v>2000</v>
          </cell>
          <cell r="BK139">
            <v>2000</v>
          </cell>
          <cell r="BL139">
            <v>24000</v>
          </cell>
        </row>
        <row r="140">
          <cell r="H140" t="str">
            <v>Bid costs</v>
          </cell>
          <cell r="J140">
            <v>0</v>
          </cell>
          <cell r="K140">
            <v>30000</v>
          </cell>
          <cell r="L140">
            <v>-29896.52</v>
          </cell>
          <cell r="M140">
            <v>16000</v>
          </cell>
          <cell r="N140">
            <v>12500</v>
          </cell>
          <cell r="O140">
            <v>20282.39</v>
          </cell>
          <cell r="P140">
            <v>50939.27</v>
          </cell>
          <cell r="Q140">
            <v>46117.8</v>
          </cell>
          <cell r="R140">
            <v>5730.43</v>
          </cell>
          <cell r="S140">
            <v>6000</v>
          </cell>
          <cell r="T140">
            <v>6000</v>
          </cell>
          <cell r="U140">
            <v>6000</v>
          </cell>
          <cell r="V140">
            <v>169673.37</v>
          </cell>
          <cell r="X140">
            <v>10833.333333333334</v>
          </cell>
          <cell r="Y140">
            <v>10833.333333333334</v>
          </cell>
          <cell r="Z140">
            <v>10833.333333333334</v>
          </cell>
          <cell r="AA140">
            <v>10833.333333333334</v>
          </cell>
          <cell r="AB140">
            <v>10833.333333333334</v>
          </cell>
          <cell r="AC140">
            <v>10833.333333333334</v>
          </cell>
          <cell r="AD140">
            <v>10833.333333333334</v>
          </cell>
          <cell r="AE140">
            <v>10833.333333333334</v>
          </cell>
          <cell r="AF140">
            <v>10833.333333333334</v>
          </cell>
          <cell r="AG140">
            <v>10833.333333333334</v>
          </cell>
          <cell r="AH140">
            <v>10833.333333333334</v>
          </cell>
          <cell r="AI140">
            <v>10833.333333333334</v>
          </cell>
          <cell r="AJ140">
            <v>130000</v>
          </cell>
          <cell r="AL140">
            <v>10833.333333333334</v>
          </cell>
          <cell r="AM140">
            <v>10833.333333333334</v>
          </cell>
          <cell r="AN140">
            <v>10833.333333333334</v>
          </cell>
          <cell r="AO140">
            <v>10833.333333333334</v>
          </cell>
          <cell r="AP140">
            <v>10833.333333333334</v>
          </cell>
          <cell r="AQ140">
            <v>10833.333333333334</v>
          </cell>
          <cell r="AR140">
            <v>10833.333333333334</v>
          </cell>
          <cell r="AS140">
            <v>10833.333333333334</v>
          </cell>
          <cell r="AT140">
            <v>10833.333333333334</v>
          </cell>
          <cell r="AU140">
            <v>10833.333333333334</v>
          </cell>
          <cell r="AV140">
            <v>10833.333333333334</v>
          </cell>
          <cell r="AW140">
            <v>10833.333333333334</v>
          </cell>
          <cell r="AX140">
            <v>130000</v>
          </cell>
          <cell r="AZ140">
            <v>10833.333333333334</v>
          </cell>
          <cell r="BA140">
            <v>10833.333333333334</v>
          </cell>
          <cell r="BB140">
            <v>10833.333333333334</v>
          </cell>
          <cell r="BC140">
            <v>10833.333333333334</v>
          </cell>
          <cell r="BD140">
            <v>10833.333333333334</v>
          </cell>
          <cell r="BE140">
            <v>10833.333333333334</v>
          </cell>
          <cell r="BF140">
            <v>10833.333333333334</v>
          </cell>
          <cell r="BG140">
            <v>10833.333333333334</v>
          </cell>
          <cell r="BH140">
            <v>10833.333333333334</v>
          </cell>
          <cell r="BI140">
            <v>10833.333333333334</v>
          </cell>
          <cell r="BJ140">
            <v>10833.333333333334</v>
          </cell>
          <cell r="BK140">
            <v>10833.333333333334</v>
          </cell>
          <cell r="BL140">
            <v>130000</v>
          </cell>
        </row>
        <row r="141">
          <cell r="H141" t="str">
            <v>Travel &amp; expenses</v>
          </cell>
          <cell r="J141">
            <v>16096.44</v>
          </cell>
          <cell r="K141">
            <v>7469.81</v>
          </cell>
          <cell r="L141">
            <v>15766.56</v>
          </cell>
          <cell r="M141">
            <v>11055.84</v>
          </cell>
          <cell r="N141">
            <v>3156.85</v>
          </cell>
          <cell r="O141">
            <v>1153.99</v>
          </cell>
          <cell r="P141">
            <v>15760.01</v>
          </cell>
          <cell r="Q141">
            <v>12369.87</v>
          </cell>
          <cell r="R141">
            <v>23503.59</v>
          </cell>
          <cell r="S141">
            <v>10065.642857142857</v>
          </cell>
          <cell r="T141">
            <v>10065.642857142857</v>
          </cell>
          <cell r="U141">
            <v>10065.642857142857</v>
          </cell>
          <cell r="V141">
            <v>136529.88857142857</v>
          </cell>
          <cell r="X141">
            <v>10000</v>
          </cell>
          <cell r="Y141">
            <v>10000</v>
          </cell>
          <cell r="Z141">
            <v>10000</v>
          </cell>
          <cell r="AA141">
            <v>10000</v>
          </cell>
          <cell r="AB141">
            <v>10000</v>
          </cell>
          <cell r="AC141">
            <v>10000</v>
          </cell>
          <cell r="AD141">
            <v>10000</v>
          </cell>
          <cell r="AE141">
            <v>10000</v>
          </cell>
          <cell r="AF141">
            <v>10000</v>
          </cell>
          <cell r="AG141">
            <v>10000</v>
          </cell>
          <cell r="AH141">
            <v>10000</v>
          </cell>
          <cell r="AI141">
            <v>10000</v>
          </cell>
          <cell r="AJ141">
            <v>120000</v>
          </cell>
          <cell r="AL141">
            <v>10000</v>
          </cell>
          <cell r="AM141">
            <v>10000</v>
          </cell>
          <cell r="AN141">
            <v>10000</v>
          </cell>
          <cell r="AO141">
            <v>10000</v>
          </cell>
          <cell r="AP141">
            <v>10000</v>
          </cell>
          <cell r="AQ141">
            <v>10000</v>
          </cell>
          <cell r="AR141">
            <v>10000</v>
          </cell>
          <cell r="AS141">
            <v>10000</v>
          </cell>
          <cell r="AT141">
            <v>10000</v>
          </cell>
          <cell r="AU141">
            <v>10000</v>
          </cell>
          <cell r="AV141">
            <v>10000</v>
          </cell>
          <cell r="AW141">
            <v>10000</v>
          </cell>
          <cell r="AX141">
            <v>120000</v>
          </cell>
          <cell r="AZ141">
            <v>10000</v>
          </cell>
          <cell r="BA141">
            <v>10000</v>
          </cell>
          <cell r="BB141">
            <v>10000</v>
          </cell>
          <cell r="BC141">
            <v>10000</v>
          </cell>
          <cell r="BD141">
            <v>10000</v>
          </cell>
          <cell r="BE141">
            <v>10000</v>
          </cell>
          <cell r="BF141">
            <v>10000</v>
          </cell>
          <cell r="BG141">
            <v>10000</v>
          </cell>
          <cell r="BH141">
            <v>10000</v>
          </cell>
          <cell r="BI141">
            <v>10000</v>
          </cell>
          <cell r="BJ141">
            <v>10000</v>
          </cell>
          <cell r="BK141">
            <v>10000</v>
          </cell>
          <cell r="BL141">
            <v>120000</v>
          </cell>
        </row>
        <row r="142">
          <cell r="H142" t="str">
            <v>Other Central costs</v>
          </cell>
          <cell r="J142">
            <v>330</v>
          </cell>
          <cell r="K142">
            <v>-50</v>
          </cell>
          <cell r="L142">
            <v>0</v>
          </cell>
          <cell r="M142">
            <v>1750</v>
          </cell>
          <cell r="N142">
            <v>190</v>
          </cell>
          <cell r="O142">
            <v>6203</v>
          </cell>
          <cell r="P142">
            <v>1466</v>
          </cell>
          <cell r="Q142">
            <v>190</v>
          </cell>
          <cell r="R142">
            <v>440</v>
          </cell>
          <cell r="S142">
            <v>333.33333333333331</v>
          </cell>
          <cell r="T142">
            <v>333.33333333333331</v>
          </cell>
          <cell r="U142">
            <v>333.33333333333331</v>
          </cell>
          <cell r="V142">
            <v>11519</v>
          </cell>
          <cell r="X142">
            <v>500</v>
          </cell>
          <cell r="Y142">
            <v>500</v>
          </cell>
          <cell r="Z142">
            <v>500</v>
          </cell>
          <cell r="AA142">
            <v>500</v>
          </cell>
          <cell r="AB142">
            <v>500</v>
          </cell>
          <cell r="AC142">
            <v>500</v>
          </cell>
          <cell r="AD142">
            <v>500</v>
          </cell>
          <cell r="AE142">
            <v>500</v>
          </cell>
          <cell r="AF142">
            <v>500</v>
          </cell>
          <cell r="AG142">
            <v>500</v>
          </cell>
          <cell r="AH142">
            <v>500</v>
          </cell>
          <cell r="AI142">
            <v>500</v>
          </cell>
          <cell r="AJ142">
            <v>6000</v>
          </cell>
          <cell r="AL142">
            <v>500</v>
          </cell>
          <cell r="AM142">
            <v>500</v>
          </cell>
          <cell r="AN142">
            <v>500</v>
          </cell>
          <cell r="AO142">
            <v>500</v>
          </cell>
          <cell r="AP142">
            <v>500</v>
          </cell>
          <cell r="AQ142">
            <v>500</v>
          </cell>
          <cell r="AR142">
            <v>500</v>
          </cell>
          <cell r="AS142">
            <v>500</v>
          </cell>
          <cell r="AT142">
            <v>500</v>
          </cell>
          <cell r="AU142">
            <v>500</v>
          </cell>
          <cell r="AV142">
            <v>500</v>
          </cell>
          <cell r="AW142">
            <v>500</v>
          </cell>
          <cell r="AX142">
            <v>6000</v>
          </cell>
          <cell r="AZ142">
            <v>500</v>
          </cell>
          <cell r="BA142">
            <v>500</v>
          </cell>
          <cell r="BB142">
            <v>500</v>
          </cell>
          <cell r="BC142">
            <v>500</v>
          </cell>
          <cell r="BD142">
            <v>500</v>
          </cell>
          <cell r="BE142">
            <v>500</v>
          </cell>
          <cell r="BF142">
            <v>500</v>
          </cell>
          <cell r="BG142">
            <v>500</v>
          </cell>
          <cell r="BH142">
            <v>500</v>
          </cell>
          <cell r="BI142">
            <v>500</v>
          </cell>
          <cell r="BJ142">
            <v>500</v>
          </cell>
          <cell r="BK142">
            <v>500</v>
          </cell>
          <cell r="BL142">
            <v>6000</v>
          </cell>
        </row>
        <row r="144">
          <cell r="H144" t="str">
            <v>IT and Business Systems</v>
          </cell>
          <cell r="J144">
            <v>182</v>
          </cell>
          <cell r="K144">
            <v>0</v>
          </cell>
          <cell r="L144">
            <v>0</v>
          </cell>
          <cell r="M144">
            <v>0</v>
          </cell>
          <cell r="N144">
            <v>70</v>
          </cell>
          <cell r="O144">
            <v>70</v>
          </cell>
          <cell r="P144">
            <v>0</v>
          </cell>
          <cell r="Q144">
            <v>139.85</v>
          </cell>
          <cell r="R144">
            <v>0</v>
          </cell>
          <cell r="S144">
            <v>0</v>
          </cell>
          <cell r="T144">
            <v>0</v>
          </cell>
          <cell r="U144">
            <v>0</v>
          </cell>
          <cell r="V144">
            <v>461.85</v>
          </cell>
          <cell r="X144">
            <v>0</v>
          </cell>
          <cell r="Y144">
            <v>0</v>
          </cell>
          <cell r="Z144">
            <v>0</v>
          </cell>
          <cell r="AA144">
            <v>0</v>
          </cell>
          <cell r="AB144">
            <v>0</v>
          </cell>
          <cell r="AC144">
            <v>0</v>
          </cell>
          <cell r="AD144">
            <v>0</v>
          </cell>
          <cell r="AE144">
            <v>0</v>
          </cell>
          <cell r="AF144">
            <v>0</v>
          </cell>
          <cell r="AG144">
            <v>0</v>
          </cell>
          <cell r="AH144">
            <v>0</v>
          </cell>
          <cell r="AI144">
            <v>0</v>
          </cell>
          <cell r="AJ144">
            <v>0</v>
          </cell>
          <cell r="AL144">
            <v>0</v>
          </cell>
          <cell r="AM144">
            <v>0</v>
          </cell>
          <cell r="AN144">
            <v>0</v>
          </cell>
          <cell r="AO144">
            <v>0</v>
          </cell>
          <cell r="AP144">
            <v>0</v>
          </cell>
          <cell r="AQ144">
            <v>0</v>
          </cell>
          <cell r="AR144">
            <v>0</v>
          </cell>
          <cell r="AS144">
            <v>0</v>
          </cell>
          <cell r="AT144">
            <v>0</v>
          </cell>
          <cell r="AU144">
            <v>0</v>
          </cell>
          <cell r="AV144">
            <v>0</v>
          </cell>
          <cell r="AW144">
            <v>0</v>
          </cell>
          <cell r="AX144">
            <v>0</v>
          </cell>
          <cell r="AZ144">
            <v>0</v>
          </cell>
          <cell r="BA144">
            <v>0</v>
          </cell>
          <cell r="BB144">
            <v>0</v>
          </cell>
          <cell r="BC144">
            <v>0</v>
          </cell>
          <cell r="BD144">
            <v>0</v>
          </cell>
          <cell r="BE144">
            <v>0</v>
          </cell>
          <cell r="BF144">
            <v>0</v>
          </cell>
          <cell r="BG144">
            <v>0</v>
          </cell>
          <cell r="BH144">
            <v>0</v>
          </cell>
          <cell r="BI144">
            <v>0</v>
          </cell>
          <cell r="BJ144">
            <v>0</v>
          </cell>
          <cell r="BK144">
            <v>0</v>
          </cell>
          <cell r="BL144">
            <v>0</v>
          </cell>
        </row>
        <row r="145">
          <cell r="H145" t="str">
            <v>Print and stationary</v>
          </cell>
          <cell r="J145">
            <v>10015.099999999999</v>
          </cell>
          <cell r="K145">
            <v>10440.31</v>
          </cell>
          <cell r="L145">
            <v>15918.519999999999</v>
          </cell>
          <cell r="M145">
            <v>8604.5499999999993</v>
          </cell>
          <cell r="N145">
            <v>10341.079999999998</v>
          </cell>
          <cell r="O145">
            <v>2618.2600000000002</v>
          </cell>
          <cell r="P145">
            <v>19469.019999999997</v>
          </cell>
          <cell r="Q145">
            <v>14177.43</v>
          </cell>
          <cell r="R145">
            <v>7146.84</v>
          </cell>
          <cell r="S145">
            <v>8699.2942857142862</v>
          </cell>
          <cell r="T145">
            <v>8699.2942857142862</v>
          </cell>
          <cell r="U145">
            <v>8699.2942857142862</v>
          </cell>
          <cell r="V145">
            <v>124828.99285714286</v>
          </cell>
          <cell r="X145">
            <v>10000</v>
          </cell>
          <cell r="Y145">
            <v>10000</v>
          </cell>
          <cell r="Z145">
            <v>10000</v>
          </cell>
          <cell r="AA145">
            <v>10000</v>
          </cell>
          <cell r="AB145">
            <v>10000</v>
          </cell>
          <cell r="AC145">
            <v>10000</v>
          </cell>
          <cell r="AD145">
            <v>10000</v>
          </cell>
          <cell r="AE145">
            <v>10000</v>
          </cell>
          <cell r="AF145">
            <v>10000</v>
          </cell>
          <cell r="AG145">
            <v>10000</v>
          </cell>
          <cell r="AH145">
            <v>10000</v>
          </cell>
          <cell r="AI145">
            <v>10000</v>
          </cell>
          <cell r="AJ145">
            <v>120000</v>
          </cell>
          <cell r="AL145">
            <v>10000</v>
          </cell>
          <cell r="AM145">
            <v>10000</v>
          </cell>
          <cell r="AN145">
            <v>10000</v>
          </cell>
          <cell r="AO145">
            <v>10000</v>
          </cell>
          <cell r="AP145">
            <v>10000</v>
          </cell>
          <cell r="AQ145">
            <v>10000</v>
          </cell>
          <cell r="AR145">
            <v>10000</v>
          </cell>
          <cell r="AS145">
            <v>10000</v>
          </cell>
          <cell r="AT145">
            <v>10000</v>
          </cell>
          <cell r="AU145">
            <v>10000</v>
          </cell>
          <cell r="AV145">
            <v>10000</v>
          </cell>
          <cell r="AW145">
            <v>10000</v>
          </cell>
          <cell r="AX145">
            <v>120000</v>
          </cell>
          <cell r="AZ145">
            <v>10000</v>
          </cell>
          <cell r="BA145">
            <v>10000</v>
          </cell>
          <cell r="BB145">
            <v>10000</v>
          </cell>
          <cell r="BC145">
            <v>10000</v>
          </cell>
          <cell r="BD145">
            <v>10000</v>
          </cell>
          <cell r="BE145">
            <v>10000</v>
          </cell>
          <cell r="BF145">
            <v>10000</v>
          </cell>
          <cell r="BG145">
            <v>10000</v>
          </cell>
          <cell r="BH145">
            <v>10000</v>
          </cell>
          <cell r="BI145">
            <v>10000</v>
          </cell>
          <cell r="BJ145">
            <v>10000</v>
          </cell>
          <cell r="BK145">
            <v>10000</v>
          </cell>
          <cell r="BL145">
            <v>120000</v>
          </cell>
        </row>
        <row r="146">
          <cell r="H146" t="str">
            <v>Other Operations costs</v>
          </cell>
          <cell r="J146">
            <v>104.62</v>
          </cell>
          <cell r="K146">
            <v>971.39</v>
          </cell>
          <cell r="L146">
            <v>708.97</v>
          </cell>
          <cell r="M146">
            <v>664.33</v>
          </cell>
          <cell r="N146">
            <v>4303.07</v>
          </cell>
          <cell r="O146">
            <v>4230.2700000000004</v>
          </cell>
          <cell r="P146">
            <v>1408.23</v>
          </cell>
          <cell r="Q146">
            <v>3693.95</v>
          </cell>
          <cell r="R146">
            <v>2032.07</v>
          </cell>
          <cell r="S146">
            <v>1500</v>
          </cell>
          <cell r="T146">
            <v>1500</v>
          </cell>
          <cell r="U146">
            <v>1500</v>
          </cell>
          <cell r="V146">
            <v>22616.9</v>
          </cell>
          <cell r="X146">
            <v>1500</v>
          </cell>
          <cell r="Y146">
            <v>1500</v>
          </cell>
          <cell r="Z146">
            <v>1500</v>
          </cell>
          <cell r="AA146">
            <v>1500</v>
          </cell>
          <cell r="AB146">
            <v>1500</v>
          </cell>
          <cell r="AC146">
            <v>1500</v>
          </cell>
          <cell r="AD146">
            <v>1500</v>
          </cell>
          <cell r="AE146">
            <v>1500</v>
          </cell>
          <cell r="AF146">
            <v>1500</v>
          </cell>
          <cell r="AG146">
            <v>1500</v>
          </cell>
          <cell r="AH146">
            <v>1500</v>
          </cell>
          <cell r="AI146">
            <v>1500</v>
          </cell>
          <cell r="AJ146">
            <v>18000</v>
          </cell>
          <cell r="AL146">
            <v>1500</v>
          </cell>
          <cell r="AM146">
            <v>1500</v>
          </cell>
          <cell r="AN146">
            <v>1500</v>
          </cell>
          <cell r="AO146">
            <v>1500</v>
          </cell>
          <cell r="AP146">
            <v>1500</v>
          </cell>
          <cell r="AQ146">
            <v>1500</v>
          </cell>
          <cell r="AR146">
            <v>1500</v>
          </cell>
          <cell r="AS146">
            <v>1500</v>
          </cell>
          <cell r="AT146">
            <v>1500</v>
          </cell>
          <cell r="AU146">
            <v>1500</v>
          </cell>
          <cell r="AV146">
            <v>1500</v>
          </cell>
          <cell r="AW146">
            <v>1500</v>
          </cell>
          <cell r="AX146">
            <v>18000</v>
          </cell>
          <cell r="AZ146">
            <v>1500</v>
          </cell>
          <cell r="BA146">
            <v>1500</v>
          </cell>
          <cell r="BB146">
            <v>1500</v>
          </cell>
          <cell r="BC146">
            <v>1500</v>
          </cell>
          <cell r="BD146">
            <v>1500</v>
          </cell>
          <cell r="BE146">
            <v>1500</v>
          </cell>
          <cell r="BF146">
            <v>1500</v>
          </cell>
          <cell r="BG146">
            <v>1500</v>
          </cell>
          <cell r="BH146">
            <v>1500</v>
          </cell>
          <cell r="BI146">
            <v>1500</v>
          </cell>
          <cell r="BJ146">
            <v>1500</v>
          </cell>
          <cell r="BK146">
            <v>1500</v>
          </cell>
          <cell r="BL146">
            <v>18000</v>
          </cell>
        </row>
        <row r="148">
          <cell r="H148" t="str">
            <v>Rent and Rates</v>
          </cell>
          <cell r="J148">
            <v>4918.5600000000004</v>
          </cell>
          <cell r="K148">
            <v>9250.3100000000013</v>
          </cell>
          <cell r="L148">
            <v>6014.5</v>
          </cell>
          <cell r="M148">
            <v>8331.6200000000008</v>
          </cell>
          <cell r="N148">
            <v>14411.75</v>
          </cell>
          <cell r="O148">
            <v>12211.25</v>
          </cell>
          <cell r="P148">
            <v>15732.63</v>
          </cell>
          <cell r="Q148">
            <v>5170.6499999999996</v>
          </cell>
          <cell r="R148">
            <v>13955.689999999999</v>
          </cell>
          <cell r="S148">
            <v>10124.374285714286</v>
          </cell>
          <cell r="T148">
            <v>10124.374285714286</v>
          </cell>
          <cell r="U148">
            <v>10124.374285714286</v>
          </cell>
          <cell r="V148">
            <v>120370.08285714284</v>
          </cell>
          <cell r="X148">
            <v>0</v>
          </cell>
          <cell r="Y148">
            <v>0</v>
          </cell>
          <cell r="Z148">
            <v>0</v>
          </cell>
          <cell r="AA148">
            <v>0</v>
          </cell>
          <cell r="AB148">
            <v>0</v>
          </cell>
          <cell r="AC148">
            <v>0</v>
          </cell>
          <cell r="AD148">
            <v>0</v>
          </cell>
          <cell r="AE148">
            <v>0</v>
          </cell>
          <cell r="AF148">
            <v>0</v>
          </cell>
          <cell r="AG148">
            <v>0</v>
          </cell>
          <cell r="AH148">
            <v>0</v>
          </cell>
          <cell r="AI148">
            <v>0</v>
          </cell>
          <cell r="AJ148">
            <v>0</v>
          </cell>
          <cell r="AL148">
            <v>0</v>
          </cell>
          <cell r="AM148">
            <v>0</v>
          </cell>
          <cell r="AN148">
            <v>0</v>
          </cell>
          <cell r="AO148">
            <v>0</v>
          </cell>
          <cell r="AP148">
            <v>0</v>
          </cell>
          <cell r="AQ148">
            <v>0</v>
          </cell>
          <cell r="AR148">
            <v>0</v>
          </cell>
          <cell r="AS148">
            <v>0</v>
          </cell>
          <cell r="AT148">
            <v>0</v>
          </cell>
          <cell r="AU148">
            <v>0</v>
          </cell>
          <cell r="AV148">
            <v>0</v>
          </cell>
          <cell r="AW148">
            <v>0</v>
          </cell>
          <cell r="AX148">
            <v>0</v>
          </cell>
          <cell r="AZ148">
            <v>0</v>
          </cell>
          <cell r="BA148">
            <v>0</v>
          </cell>
          <cell r="BB148">
            <v>0</v>
          </cell>
          <cell r="BC148">
            <v>0</v>
          </cell>
          <cell r="BD148">
            <v>0</v>
          </cell>
          <cell r="BE148">
            <v>0</v>
          </cell>
          <cell r="BF148">
            <v>0</v>
          </cell>
          <cell r="BG148">
            <v>0</v>
          </cell>
          <cell r="BH148">
            <v>0</v>
          </cell>
          <cell r="BI148">
            <v>0</v>
          </cell>
          <cell r="BJ148">
            <v>0</v>
          </cell>
          <cell r="BK148">
            <v>0</v>
          </cell>
          <cell r="BL148">
            <v>0</v>
          </cell>
        </row>
        <row r="149">
          <cell r="H149" t="str">
            <v>Repairs and Maintenance</v>
          </cell>
          <cell r="J149">
            <v>306.08</v>
          </cell>
          <cell r="K149">
            <v>496.03</v>
          </cell>
          <cell r="L149">
            <v>331.76</v>
          </cell>
          <cell r="M149">
            <v>1855.66</v>
          </cell>
          <cell r="N149">
            <v>1066.7</v>
          </cell>
          <cell r="O149">
            <v>874.01</v>
          </cell>
          <cell r="P149">
            <v>344.81</v>
          </cell>
          <cell r="Q149">
            <v>3840.6600000000003</v>
          </cell>
          <cell r="R149">
            <v>77.2</v>
          </cell>
          <cell r="S149">
            <v>0</v>
          </cell>
          <cell r="T149">
            <v>0</v>
          </cell>
          <cell r="U149">
            <v>0</v>
          </cell>
          <cell r="V149">
            <v>9192.91</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L149">
            <v>0</v>
          </cell>
          <cell r="AM149">
            <v>0</v>
          </cell>
          <cell r="AN149">
            <v>0</v>
          </cell>
          <cell r="AO149">
            <v>0</v>
          </cell>
          <cell r="AP149">
            <v>0</v>
          </cell>
          <cell r="AQ149">
            <v>0</v>
          </cell>
          <cell r="AR149">
            <v>0</v>
          </cell>
          <cell r="AS149">
            <v>0</v>
          </cell>
          <cell r="AT149">
            <v>0</v>
          </cell>
          <cell r="AU149">
            <v>0</v>
          </cell>
          <cell r="AV149">
            <v>0</v>
          </cell>
          <cell r="AW149">
            <v>0</v>
          </cell>
          <cell r="AX149">
            <v>0</v>
          </cell>
          <cell r="AZ149">
            <v>0</v>
          </cell>
          <cell r="BA149">
            <v>0</v>
          </cell>
          <cell r="BB149">
            <v>0</v>
          </cell>
          <cell r="BC149">
            <v>0</v>
          </cell>
          <cell r="BD149">
            <v>0</v>
          </cell>
          <cell r="BE149">
            <v>0</v>
          </cell>
          <cell r="BF149">
            <v>0</v>
          </cell>
          <cell r="BG149">
            <v>0</v>
          </cell>
          <cell r="BH149">
            <v>0</v>
          </cell>
          <cell r="BI149">
            <v>0</v>
          </cell>
          <cell r="BJ149">
            <v>0</v>
          </cell>
          <cell r="BK149">
            <v>0</v>
          </cell>
          <cell r="BL149">
            <v>0</v>
          </cell>
        </row>
        <row r="151">
          <cell r="H151" t="str">
            <v>Other Overheads</v>
          </cell>
          <cell r="J151">
            <v>0</v>
          </cell>
          <cell r="K151">
            <v>0</v>
          </cell>
          <cell r="L151">
            <v>0</v>
          </cell>
          <cell r="M151">
            <v>0</v>
          </cell>
          <cell r="N151">
            <v>0</v>
          </cell>
          <cell r="O151">
            <v>0</v>
          </cell>
          <cell r="P151">
            <v>0</v>
          </cell>
          <cell r="Q151">
            <v>0</v>
          </cell>
          <cell r="R151">
            <v>0</v>
          </cell>
          <cell r="S151">
            <v>0</v>
          </cell>
          <cell r="T151">
            <v>0</v>
          </cell>
          <cell r="U151">
            <v>0</v>
          </cell>
          <cell r="V151">
            <v>0</v>
          </cell>
          <cell r="X151">
            <v>0</v>
          </cell>
          <cell r="Y151">
            <v>0</v>
          </cell>
          <cell r="Z151">
            <v>0</v>
          </cell>
          <cell r="AA151">
            <v>0</v>
          </cell>
          <cell r="AB151">
            <v>0</v>
          </cell>
          <cell r="AC151">
            <v>0</v>
          </cell>
          <cell r="AD151">
            <v>0</v>
          </cell>
          <cell r="AE151">
            <v>0</v>
          </cell>
          <cell r="AF151">
            <v>0</v>
          </cell>
          <cell r="AG151">
            <v>0</v>
          </cell>
          <cell r="AH151">
            <v>0</v>
          </cell>
          <cell r="AI151">
            <v>0</v>
          </cell>
          <cell r="AJ151">
            <v>0</v>
          </cell>
          <cell r="AL151">
            <v>0</v>
          </cell>
          <cell r="AM151">
            <v>0</v>
          </cell>
          <cell r="AN151">
            <v>0</v>
          </cell>
          <cell r="AO151">
            <v>0</v>
          </cell>
          <cell r="AP151">
            <v>0</v>
          </cell>
          <cell r="AQ151">
            <v>0</v>
          </cell>
          <cell r="AR151">
            <v>0</v>
          </cell>
          <cell r="AS151">
            <v>0</v>
          </cell>
          <cell r="AT151">
            <v>0</v>
          </cell>
          <cell r="AU151">
            <v>0</v>
          </cell>
          <cell r="AV151">
            <v>0</v>
          </cell>
          <cell r="AW151">
            <v>0</v>
          </cell>
          <cell r="AX151">
            <v>0</v>
          </cell>
          <cell r="AZ151">
            <v>0</v>
          </cell>
          <cell r="BA151">
            <v>0</v>
          </cell>
          <cell r="BB151">
            <v>0</v>
          </cell>
          <cell r="BC151">
            <v>0</v>
          </cell>
          <cell r="BD151">
            <v>0</v>
          </cell>
          <cell r="BE151">
            <v>0</v>
          </cell>
          <cell r="BF151">
            <v>0</v>
          </cell>
          <cell r="BG151">
            <v>0</v>
          </cell>
          <cell r="BH151">
            <v>0</v>
          </cell>
          <cell r="BI151">
            <v>0</v>
          </cell>
          <cell r="BJ151">
            <v>0</v>
          </cell>
          <cell r="BK151">
            <v>0</v>
          </cell>
          <cell r="BL151">
            <v>0</v>
          </cell>
        </row>
        <row r="153">
          <cell r="H153" t="str">
            <v>No Grouping</v>
          </cell>
          <cell r="J153">
            <v>0</v>
          </cell>
          <cell r="K153">
            <v>0</v>
          </cell>
          <cell r="L153">
            <v>0</v>
          </cell>
          <cell r="M153">
            <v>0</v>
          </cell>
          <cell r="N153">
            <v>0</v>
          </cell>
          <cell r="O153">
            <v>0</v>
          </cell>
          <cell r="P153">
            <v>0</v>
          </cell>
          <cell r="Q153">
            <v>0</v>
          </cell>
          <cell r="R153">
            <v>0</v>
          </cell>
          <cell r="S153">
            <v>0</v>
          </cell>
          <cell r="T153">
            <v>0</v>
          </cell>
          <cell r="U153">
            <v>0</v>
          </cell>
          <cell r="V153">
            <v>0</v>
          </cell>
          <cell r="X153">
            <v>0</v>
          </cell>
          <cell r="Y153">
            <v>0</v>
          </cell>
          <cell r="Z153">
            <v>0</v>
          </cell>
          <cell r="AA153">
            <v>0</v>
          </cell>
          <cell r="AB153">
            <v>0</v>
          </cell>
          <cell r="AC153">
            <v>0</v>
          </cell>
          <cell r="AD153">
            <v>0</v>
          </cell>
          <cell r="AE153">
            <v>0</v>
          </cell>
          <cell r="AF153">
            <v>0</v>
          </cell>
          <cell r="AG153">
            <v>0</v>
          </cell>
          <cell r="AH153">
            <v>0</v>
          </cell>
          <cell r="AI153">
            <v>0</v>
          </cell>
          <cell r="AJ153">
            <v>0</v>
          </cell>
          <cell r="AL153">
            <v>0</v>
          </cell>
          <cell r="AM153">
            <v>0</v>
          </cell>
          <cell r="AN153">
            <v>0</v>
          </cell>
          <cell r="AO153">
            <v>0</v>
          </cell>
          <cell r="AP153">
            <v>0</v>
          </cell>
          <cell r="AQ153">
            <v>0</v>
          </cell>
          <cell r="AR153">
            <v>0</v>
          </cell>
          <cell r="AS153">
            <v>0</v>
          </cell>
          <cell r="AT153">
            <v>0</v>
          </cell>
          <cell r="AU153">
            <v>0</v>
          </cell>
          <cell r="AV153">
            <v>0</v>
          </cell>
          <cell r="AW153">
            <v>0</v>
          </cell>
          <cell r="AX153">
            <v>0</v>
          </cell>
          <cell r="AZ153">
            <v>0</v>
          </cell>
          <cell r="BA153">
            <v>0</v>
          </cell>
          <cell r="BB153">
            <v>0</v>
          </cell>
          <cell r="BC153">
            <v>0</v>
          </cell>
          <cell r="BD153">
            <v>0</v>
          </cell>
          <cell r="BE153">
            <v>0</v>
          </cell>
          <cell r="BF153">
            <v>0</v>
          </cell>
          <cell r="BG153">
            <v>0</v>
          </cell>
          <cell r="BH153">
            <v>0</v>
          </cell>
          <cell r="BI153">
            <v>0</v>
          </cell>
          <cell r="BJ153">
            <v>0</v>
          </cell>
          <cell r="BK153">
            <v>0</v>
          </cell>
          <cell r="BL153">
            <v>0</v>
          </cell>
        </row>
        <row r="155">
          <cell r="H155" t="str">
            <v>Total</v>
          </cell>
          <cell r="J155">
            <v>165954.81</v>
          </cell>
          <cell r="K155">
            <v>190785.36000000002</v>
          </cell>
          <cell r="L155">
            <v>133069.51</v>
          </cell>
          <cell r="M155">
            <v>183098.69999999998</v>
          </cell>
          <cell r="N155">
            <v>173484.01</v>
          </cell>
          <cell r="O155">
            <v>142085.52000000002</v>
          </cell>
          <cell r="P155">
            <v>282519.82</v>
          </cell>
          <cell r="Q155">
            <v>256368.38999999998</v>
          </cell>
          <cell r="R155">
            <v>235512.06000000003</v>
          </cell>
          <cell r="S155">
            <v>155816.11630091138</v>
          </cell>
          <cell r="T155">
            <v>155816.11630091138</v>
          </cell>
          <cell r="U155">
            <v>178216.11630091138</v>
          </cell>
          <cell r="V155">
            <v>2252726.5289027337</v>
          </cell>
          <cell r="X155">
            <v>163763.63375143599</v>
          </cell>
          <cell r="Y155">
            <v>163763.63375143599</v>
          </cell>
          <cell r="Z155">
            <v>163763.63375143599</v>
          </cell>
          <cell r="AA155">
            <v>163763.63375143599</v>
          </cell>
          <cell r="AB155">
            <v>163763.63375143599</v>
          </cell>
          <cell r="AC155">
            <v>163763.63375143599</v>
          </cell>
          <cell r="AD155">
            <v>163763.63375143599</v>
          </cell>
          <cell r="AE155">
            <v>163763.63375143599</v>
          </cell>
          <cell r="AF155">
            <v>163763.63375143599</v>
          </cell>
          <cell r="AG155">
            <v>163763.63375143599</v>
          </cell>
          <cell r="AH155">
            <v>163763.63375143599</v>
          </cell>
          <cell r="AI155">
            <v>163763.63375143599</v>
          </cell>
          <cell r="AJ155">
            <v>1965163.6050172322</v>
          </cell>
          <cell r="AL155">
            <v>178636.79790646475</v>
          </cell>
          <cell r="AM155">
            <v>178636.79790646475</v>
          </cell>
          <cell r="AN155">
            <v>178636.79790646475</v>
          </cell>
          <cell r="AO155">
            <v>178636.79790646475</v>
          </cell>
          <cell r="AP155">
            <v>178636.79790646475</v>
          </cell>
          <cell r="AQ155">
            <v>178636.79790646475</v>
          </cell>
          <cell r="AR155">
            <v>178636.79790646475</v>
          </cell>
          <cell r="AS155">
            <v>178636.79790646475</v>
          </cell>
          <cell r="AT155">
            <v>178636.79790646475</v>
          </cell>
          <cell r="AU155">
            <v>178636.79790646475</v>
          </cell>
          <cell r="AV155">
            <v>178636.79790646475</v>
          </cell>
          <cell r="AW155">
            <v>178636.79790646475</v>
          </cell>
          <cell r="AX155">
            <v>2143641.5748775769</v>
          </cell>
          <cell r="AZ155">
            <v>187412.08846126069</v>
          </cell>
          <cell r="BA155">
            <v>187412.08846126069</v>
          </cell>
          <cell r="BB155">
            <v>187412.08846126069</v>
          </cell>
          <cell r="BC155">
            <v>187412.08846126069</v>
          </cell>
          <cell r="BD155">
            <v>187412.08846126069</v>
          </cell>
          <cell r="BE155">
            <v>187412.08846126069</v>
          </cell>
          <cell r="BF155">
            <v>187412.08846126069</v>
          </cell>
          <cell r="BG155">
            <v>187412.08846126069</v>
          </cell>
          <cell r="BH155">
            <v>187412.08846126069</v>
          </cell>
          <cell r="BI155">
            <v>187412.08846126069</v>
          </cell>
          <cell r="BJ155">
            <v>187412.08846126069</v>
          </cell>
          <cell r="BK155">
            <v>187412.08846126069</v>
          </cell>
          <cell r="BL155">
            <v>2248945.0615351279</v>
          </cell>
        </row>
      </sheetData>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Validation lists"/>
      <sheetName val="TM1Settings"/>
      <sheetName val="Checks"/>
      <sheetName val="Debtors"/>
      <sheetName val="Payroll 1"/>
      <sheetName val="Total Clusters"/>
      <sheetName val="Start clusters"/>
      <sheetName val="Cluster no detail"/>
      <sheetName val="Cluster Capex"/>
      <sheetName val="Cluster Finance"/>
      <sheetName val="Cluster Operations"/>
      <sheetName val="Cluster Project Equip"/>
      <sheetName val="Cluster Project Optima"/>
      <sheetName val="Cluster Engagement"/>
      <sheetName val="Cluster HR"/>
      <sheetName val="Cluster IT"/>
      <sheetName val="Cluster MD"/>
      <sheetName val="Cluster Euston Road"/>
      <sheetName val="Cluster Legal"/>
      <sheetName val="Cluster H &amp; S"/>
      <sheetName val="Cluster COO"/>
      <sheetName val="Cluster BD"/>
      <sheetName val="Cluster QA"/>
      <sheetName val="Cluster SSC-AP"/>
      <sheetName val="Cluster Training"/>
      <sheetName val="End clusters"/>
      <sheetName val="Total contracts"/>
      <sheetName val="Start contracts"/>
      <sheetName val="New Business"/>
      <sheetName val="End contracts"/>
      <sheetName val="New Business Balance Sheet"/>
      <sheetName val="No Detail Cash Rec"/>
      <sheetName val="Contract template"/>
      <sheetName val="Settings"/>
    </sheetNames>
    <sheetDataSet>
      <sheetData sheetId="0" refreshError="1">
        <row r="1">
          <cell r="Z1" t="str">
            <v>FSCentral</v>
          </cell>
        </row>
        <row r="2">
          <cell r="Z2" t="str">
            <v>AP (FSCentral) - SSC - AP</v>
          </cell>
        </row>
        <row r="3">
          <cell r="Z3" t="str">
            <v>BA (FSCentral) - Business Assurance</v>
          </cell>
        </row>
        <row r="4">
          <cell r="Z4" t="str">
            <v>BD (FSCentral) - Business Development</v>
          </cell>
        </row>
        <row r="5">
          <cell r="Z5" t="str">
            <v>BDM (FSCentral) - Birmingham DeMob</v>
          </cell>
        </row>
        <row r="6">
          <cell r="Z6" t="str">
            <v>BHT (FSCentral) - BHT</v>
          </cell>
        </row>
        <row r="7">
          <cell r="Z7" t="str">
            <v>BLA (FSCentral) - Blackberry Install</v>
          </cell>
        </row>
        <row r="8">
          <cell r="Z8" t="str">
            <v>BOW (FSCentral) - Business Obs Morrison wide expansion</v>
          </cell>
        </row>
        <row r="9">
          <cell r="Z9" t="str">
            <v>CIS (FSCentral) - CIS</v>
          </cell>
        </row>
        <row r="10">
          <cell r="Z10" t="str">
            <v>CON (FSCentral) - CON</v>
          </cell>
        </row>
        <row r="11">
          <cell r="Z11" t="str">
            <v>COO (FSCentral) - Chief Operating Officer</v>
          </cell>
        </row>
        <row r="12">
          <cell r="Z12" t="str">
            <v>COR (FSCentral) - COR</v>
          </cell>
        </row>
        <row r="13">
          <cell r="Z13" t="str">
            <v>CRM (FSCentral) - Contract Management Database</v>
          </cell>
        </row>
        <row r="14">
          <cell r="Z14" t="str">
            <v>DRC (FSCentral) - Disaster Recovery</v>
          </cell>
        </row>
        <row r="15">
          <cell r="Z15" t="str">
            <v>EDE (FSCentral) - Eden</v>
          </cell>
        </row>
        <row r="16">
          <cell r="Z16" t="str">
            <v>ENG (FSCentral) - Engagement</v>
          </cell>
        </row>
        <row r="17">
          <cell r="Z17" t="str">
            <v>EQU (FSCentral) - Project Equip</v>
          </cell>
        </row>
        <row r="18">
          <cell r="Z18" t="str">
            <v>ER (FSCentral) - Euston Road</v>
          </cell>
        </row>
        <row r="19">
          <cell r="Z19" t="str">
            <v>F (FSCentral) - Finance</v>
          </cell>
        </row>
        <row r="20">
          <cell r="Z20" t="str">
            <v>GLO (FSCentral) - GLO</v>
          </cell>
        </row>
        <row r="21">
          <cell r="Z21" t="str">
            <v>HAG (FSCentral) - Havering Ashton Gate</v>
          </cell>
        </row>
        <row r="22">
          <cell r="Z22" t="str">
            <v>HAV (FSCentral) - Havering Project</v>
          </cell>
        </row>
        <row r="23">
          <cell r="Z23" t="str">
            <v>HHK (FSCentral) - Hand Held Kit</v>
          </cell>
        </row>
        <row r="24">
          <cell r="Z24" t="str">
            <v>HHT (FSCentral) - HHT</v>
          </cell>
        </row>
        <row r="25">
          <cell r="Z25" t="str">
            <v>HR (FSCentral) - Human Resources</v>
          </cell>
        </row>
        <row r="26">
          <cell r="Z26" t="str">
            <v>HRN (FSCentral) - HR Net Upgrade</v>
          </cell>
        </row>
        <row r="27">
          <cell r="Z27" t="str">
            <v>HRT (FSCentral) - Midland Heart</v>
          </cell>
        </row>
        <row r="28">
          <cell r="Z28" t="str">
            <v>HS (FSCentral) - H &amp; S</v>
          </cell>
        </row>
        <row r="29">
          <cell r="Z29" t="str">
            <v>IT (FSCentral) - IT</v>
          </cell>
        </row>
        <row r="30">
          <cell r="Z30" t="str">
            <v>LCM (FSCentral) - LCM</v>
          </cell>
        </row>
        <row r="31">
          <cell r="Z31" t="str">
            <v>LEG (FSCentral) - Legal</v>
          </cell>
        </row>
        <row r="32">
          <cell r="Z32" t="str">
            <v>MD (FSCentral) - MD</v>
          </cell>
        </row>
        <row r="33">
          <cell r="Z33" t="str">
            <v>MED (FSCentral) - Medway</v>
          </cell>
        </row>
        <row r="34">
          <cell r="Z34" t="str">
            <v>MID (FSCentral) - Midlands</v>
          </cell>
        </row>
        <row r="35">
          <cell r="Z35" t="str">
            <v>MPC (FSCentral) - Maintenance Property Care</v>
          </cell>
        </row>
        <row r="36">
          <cell r="Z36" t="str">
            <v>MQE (FSCentral) - MQE project</v>
          </cell>
        </row>
        <row r="37">
          <cell r="Z37" t="str">
            <v>MWL (FSCentral) - Manchester Working Ltd</v>
          </cell>
        </row>
        <row r="38">
          <cell r="Z38" t="str">
            <v>NLC (FSCentral) - NLC</v>
          </cell>
        </row>
        <row r="39">
          <cell r="Z39" t="str">
            <v>NOR (FSCentral) - EAST - NORWICH</v>
          </cell>
        </row>
        <row r="40">
          <cell r="Z40" t="str">
            <v>NPD (FSCentral) - NPD</v>
          </cell>
        </row>
        <row r="41">
          <cell r="Z41" t="str">
            <v>NTH (FSCentral) - North</v>
          </cell>
        </row>
        <row r="42">
          <cell r="Z42" t="str">
            <v>OPS (FSCentral) - Operations</v>
          </cell>
        </row>
        <row r="43">
          <cell r="Z43" t="str">
            <v>OPT (FSCentral) - Project Optima</v>
          </cell>
        </row>
        <row r="44">
          <cell r="Z44" t="str">
            <v>PAY (FSCentral) - Payroll SYstem</v>
          </cell>
        </row>
        <row r="45">
          <cell r="Z45" t="str">
            <v>PCH (FSCentral) - PCHA</v>
          </cell>
        </row>
        <row r="46">
          <cell r="Z46" t="str">
            <v>PFI (FSCentral) - PFI</v>
          </cell>
        </row>
        <row r="47">
          <cell r="Z47" t="str">
            <v>PH2 (FSCentral) - PH2</v>
          </cell>
        </row>
        <row r="48">
          <cell r="Z48" t="str">
            <v>PH3 (FSCentral) - Phase 3</v>
          </cell>
        </row>
        <row r="49">
          <cell r="Z49" t="str">
            <v>PLC (FSCentral) - Morrison PLC</v>
          </cell>
        </row>
        <row r="50">
          <cell r="Z50" t="str">
            <v>PLN (FSCentral) - Project Lion</v>
          </cell>
        </row>
        <row r="51">
          <cell r="Z51" t="str">
            <v>PTP (FSCentral) - PTP</v>
          </cell>
        </row>
        <row r="52">
          <cell r="Z52" t="str">
            <v>QA (FSCentral)</v>
          </cell>
        </row>
        <row r="53">
          <cell r="Z53" t="str">
            <v>RAC (FSCentral) - RAC</v>
          </cell>
        </row>
        <row r="54">
          <cell r="Z54" t="str">
            <v>RED (FSCentral) - Redbridge Relocation</v>
          </cell>
        </row>
        <row r="55">
          <cell r="Z55" t="str">
            <v>REG (FSCentral) - Regional People</v>
          </cell>
        </row>
        <row r="56">
          <cell r="Z56" t="str">
            <v>RGW (FSCentral) - RGW</v>
          </cell>
        </row>
        <row r="57">
          <cell r="Z57" t="str">
            <v>RIV (FSCentral) - Riverside Project</v>
          </cell>
        </row>
        <row r="58">
          <cell r="Z58" t="str">
            <v>ROC (FSCentral) - ROC</v>
          </cell>
        </row>
        <row r="59">
          <cell r="Z59" t="str">
            <v>SGE (FSCentral) - Sage Upgrade</v>
          </cell>
        </row>
        <row r="60">
          <cell r="Z60" t="str">
            <v>STH (FSCentral) - South</v>
          </cell>
        </row>
        <row r="61">
          <cell r="Z61" t="str">
            <v>TAN (FSCentral) - Tannochside Refurb</v>
          </cell>
        </row>
        <row r="62">
          <cell r="Z62" t="str">
            <v>TM1 (FSCentral) - TM1</v>
          </cell>
        </row>
        <row r="63">
          <cell r="Z63" t="str">
            <v>TR (FSCentral) - Training</v>
          </cell>
        </row>
        <row r="64">
          <cell r="Z64" t="str">
            <v>TRI (FSCentral) - Triton Square</v>
          </cell>
        </row>
        <row r="65">
          <cell r="Z65" t="str">
            <v>UEE (FSCentral) - UE Express</v>
          </cell>
        </row>
        <row r="66">
          <cell r="Z66" t="str">
            <v>All Cost Centres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Validation lists"/>
      <sheetName val="TM1Settings"/>
      <sheetName val="Checks"/>
      <sheetName val="Midlands cluster"/>
      <sheetName val="Total contracts"/>
      <sheetName val="Debtors"/>
      <sheetName val="Start contracts"/>
      <sheetName val="BCC"/>
      <sheetName val="Gloucester"/>
      <sheetName val="MidlandHeart"/>
      <sheetName val="Tamworth"/>
      <sheetName val="BCC Gas"/>
      <sheetName val="Redland"/>
      <sheetName val="Gedling"/>
      <sheetName val="End contracts"/>
      <sheetName val="Contract template"/>
      <sheetName val="Settings"/>
    </sheetNames>
    <sheetDataSet>
      <sheetData sheetId="0" refreshError="1"/>
      <sheetData sheetId="1" refreshError="1">
        <row r="7">
          <cell r="D7" t="str">
            <v>Do Not Send</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1">
          <cell r="O1" t="e">
            <v>#NAME?</v>
          </cell>
        </row>
        <row r="2">
          <cell r="R2">
            <v>0</v>
          </cell>
        </row>
        <row r="3">
          <cell r="R3">
            <v>0</v>
          </cell>
        </row>
        <row r="4">
          <cell r="R4">
            <v>0</v>
          </cell>
        </row>
        <row r="5">
          <cell r="R5">
            <v>0</v>
          </cell>
        </row>
        <row r="6">
          <cell r="C6" t="str">
            <v>Department - No Detail</v>
          </cell>
          <cell r="R6">
            <v>0</v>
          </cell>
        </row>
        <row r="7">
          <cell r="C7" t="str">
            <v>TM1live:Reporting</v>
          </cell>
          <cell r="R7">
            <v>0</v>
          </cell>
        </row>
        <row r="8">
          <cell r="R8">
            <v>0</v>
          </cell>
        </row>
        <row r="9">
          <cell r="R9">
            <v>0</v>
          </cell>
        </row>
        <row r="10">
          <cell r="R10">
            <v>0</v>
          </cell>
        </row>
        <row r="11">
          <cell r="R11">
            <v>0</v>
          </cell>
        </row>
        <row r="12">
          <cell r="R12">
            <v>0</v>
          </cell>
        </row>
        <row r="13">
          <cell r="R13">
            <v>0</v>
          </cell>
        </row>
        <row r="14">
          <cell r="R14">
            <v>0</v>
          </cell>
        </row>
        <row r="15">
          <cell r="R15">
            <v>0</v>
          </cell>
        </row>
        <row r="16">
          <cell r="R16">
            <v>0</v>
          </cell>
        </row>
        <row r="17">
          <cell r="R17">
            <v>0</v>
          </cell>
        </row>
        <row r="18">
          <cell r="R18">
            <v>0</v>
          </cell>
        </row>
        <row r="19">
          <cell r="R19">
            <v>0</v>
          </cell>
        </row>
        <row r="20">
          <cell r="R20">
            <v>0</v>
          </cell>
        </row>
        <row r="21">
          <cell r="R21">
            <v>0</v>
          </cell>
        </row>
        <row r="22">
          <cell r="R22">
            <v>0</v>
          </cell>
        </row>
        <row r="23">
          <cell r="R23">
            <v>0</v>
          </cell>
        </row>
        <row r="24">
          <cell r="R24">
            <v>0</v>
          </cell>
        </row>
        <row r="25">
          <cell r="R25">
            <v>0</v>
          </cell>
        </row>
        <row r="26">
          <cell r="R26">
            <v>0</v>
          </cell>
        </row>
        <row r="27">
          <cell r="R27">
            <v>0</v>
          </cell>
        </row>
        <row r="28">
          <cell r="R28">
            <v>0</v>
          </cell>
        </row>
        <row r="29">
          <cell r="R29">
            <v>0</v>
          </cell>
        </row>
        <row r="30">
          <cell r="R30">
            <v>0</v>
          </cell>
        </row>
        <row r="31">
          <cell r="R31">
            <v>0</v>
          </cell>
        </row>
        <row r="32">
          <cell r="R32">
            <v>0</v>
          </cell>
        </row>
        <row r="33">
          <cell r="R33">
            <v>0</v>
          </cell>
        </row>
        <row r="34">
          <cell r="R34">
            <v>0</v>
          </cell>
        </row>
        <row r="35">
          <cell r="R35">
            <v>0</v>
          </cell>
        </row>
        <row r="36">
          <cell r="R36">
            <v>0</v>
          </cell>
        </row>
        <row r="37">
          <cell r="R37">
            <v>0</v>
          </cell>
        </row>
        <row r="38">
          <cell r="R38">
            <v>0</v>
          </cell>
        </row>
        <row r="39">
          <cell r="R39">
            <v>0</v>
          </cell>
        </row>
        <row r="40">
          <cell r="R40">
            <v>0</v>
          </cell>
        </row>
        <row r="41">
          <cell r="R41">
            <v>0</v>
          </cell>
        </row>
        <row r="42">
          <cell r="R42">
            <v>0</v>
          </cell>
        </row>
        <row r="43">
          <cell r="R43">
            <v>0</v>
          </cell>
        </row>
        <row r="44">
          <cell r="R44">
            <v>0</v>
          </cell>
        </row>
        <row r="45">
          <cell r="R45">
            <v>0</v>
          </cell>
        </row>
        <row r="46">
          <cell r="R46">
            <v>0</v>
          </cell>
        </row>
        <row r="47">
          <cell r="R47">
            <v>0</v>
          </cell>
        </row>
        <row r="48">
          <cell r="R48">
            <v>0</v>
          </cell>
        </row>
        <row r="49">
          <cell r="R49">
            <v>0</v>
          </cell>
        </row>
        <row r="50">
          <cell r="R50">
            <v>0</v>
          </cell>
        </row>
        <row r="51">
          <cell r="R51">
            <v>0</v>
          </cell>
        </row>
        <row r="52">
          <cell r="R52">
            <v>0</v>
          </cell>
        </row>
        <row r="53">
          <cell r="R53">
            <v>0</v>
          </cell>
        </row>
        <row r="54">
          <cell r="R54">
            <v>0</v>
          </cell>
        </row>
        <row r="55">
          <cell r="R55">
            <v>0</v>
          </cell>
        </row>
        <row r="56">
          <cell r="R56">
            <v>0</v>
          </cell>
        </row>
        <row r="57">
          <cell r="R57">
            <v>0</v>
          </cell>
        </row>
        <row r="58">
          <cell r="R58">
            <v>0</v>
          </cell>
        </row>
        <row r="59">
          <cell r="R59">
            <v>0</v>
          </cell>
        </row>
        <row r="60">
          <cell r="R60">
            <v>0</v>
          </cell>
        </row>
        <row r="61">
          <cell r="R61">
            <v>0</v>
          </cell>
        </row>
        <row r="62">
          <cell r="R62">
            <v>0</v>
          </cell>
        </row>
        <row r="63">
          <cell r="R63">
            <v>0</v>
          </cell>
        </row>
        <row r="64">
          <cell r="R64">
            <v>0</v>
          </cell>
        </row>
        <row r="65">
          <cell r="R65">
            <v>0</v>
          </cell>
        </row>
        <row r="66">
          <cell r="R66">
            <v>0</v>
          </cell>
        </row>
        <row r="67">
          <cell r="R67">
            <v>0</v>
          </cell>
        </row>
        <row r="68">
          <cell r="R68">
            <v>0</v>
          </cell>
        </row>
        <row r="69">
          <cell r="R69">
            <v>0</v>
          </cell>
        </row>
        <row r="70">
          <cell r="R70">
            <v>0</v>
          </cell>
        </row>
        <row r="71">
          <cell r="R71">
            <v>0</v>
          </cell>
        </row>
        <row r="72">
          <cell r="R72">
            <v>0</v>
          </cell>
        </row>
        <row r="73">
          <cell r="R73">
            <v>0</v>
          </cell>
        </row>
        <row r="74">
          <cell r="R74">
            <v>0</v>
          </cell>
        </row>
        <row r="75">
          <cell r="R75">
            <v>0</v>
          </cell>
        </row>
        <row r="76">
          <cell r="R76">
            <v>0</v>
          </cell>
        </row>
        <row r="77">
          <cell r="R77">
            <v>0</v>
          </cell>
        </row>
        <row r="78">
          <cell r="R78">
            <v>0</v>
          </cell>
        </row>
        <row r="79">
          <cell r="R79">
            <v>0</v>
          </cell>
        </row>
        <row r="80">
          <cell r="R80">
            <v>0</v>
          </cell>
        </row>
        <row r="81">
          <cell r="R81">
            <v>0</v>
          </cell>
        </row>
        <row r="82">
          <cell r="R82">
            <v>0</v>
          </cell>
        </row>
        <row r="83">
          <cell r="R83">
            <v>0</v>
          </cell>
        </row>
        <row r="84">
          <cell r="R84">
            <v>0</v>
          </cell>
        </row>
        <row r="85">
          <cell r="R85">
            <v>0</v>
          </cell>
        </row>
        <row r="86">
          <cell r="R86">
            <v>0</v>
          </cell>
        </row>
        <row r="87">
          <cell r="R87">
            <v>0</v>
          </cell>
        </row>
        <row r="88">
          <cell r="R88">
            <v>0</v>
          </cell>
        </row>
        <row r="89">
          <cell r="R89">
            <v>0</v>
          </cell>
        </row>
        <row r="90">
          <cell r="R90">
            <v>0</v>
          </cell>
        </row>
        <row r="91">
          <cell r="R91">
            <v>0</v>
          </cell>
        </row>
        <row r="92">
          <cell r="R92">
            <v>0</v>
          </cell>
        </row>
        <row r="93">
          <cell r="R93">
            <v>0</v>
          </cell>
        </row>
        <row r="94">
          <cell r="R94">
            <v>0</v>
          </cell>
        </row>
        <row r="95">
          <cell r="R95">
            <v>0</v>
          </cell>
        </row>
        <row r="96">
          <cell r="R96">
            <v>0</v>
          </cell>
        </row>
        <row r="97">
          <cell r="R97">
            <v>0</v>
          </cell>
        </row>
        <row r="98">
          <cell r="R98">
            <v>0</v>
          </cell>
        </row>
        <row r="99">
          <cell r="R99">
            <v>0</v>
          </cell>
        </row>
        <row r="100">
          <cell r="R100">
            <v>0</v>
          </cell>
        </row>
        <row r="101">
          <cell r="R101">
            <v>0</v>
          </cell>
        </row>
        <row r="102">
          <cell r="R102">
            <v>0</v>
          </cell>
        </row>
        <row r="103">
          <cell r="R103">
            <v>0</v>
          </cell>
        </row>
        <row r="104">
          <cell r="R104">
            <v>0</v>
          </cell>
        </row>
        <row r="105">
          <cell r="R105">
            <v>0</v>
          </cell>
        </row>
        <row r="106">
          <cell r="R106">
            <v>0</v>
          </cell>
        </row>
        <row r="107">
          <cell r="R107">
            <v>0</v>
          </cell>
        </row>
        <row r="108">
          <cell r="R108">
            <v>0</v>
          </cell>
        </row>
        <row r="109">
          <cell r="R109">
            <v>0</v>
          </cell>
        </row>
        <row r="110">
          <cell r="R110">
            <v>0</v>
          </cell>
        </row>
        <row r="111">
          <cell r="R111">
            <v>0</v>
          </cell>
        </row>
        <row r="112">
          <cell r="R112">
            <v>0</v>
          </cell>
        </row>
        <row r="113">
          <cell r="R113">
            <v>0</v>
          </cell>
        </row>
        <row r="114">
          <cell r="R114">
            <v>0</v>
          </cell>
        </row>
        <row r="115">
          <cell r="R115">
            <v>0</v>
          </cell>
        </row>
        <row r="116">
          <cell r="R116">
            <v>0</v>
          </cell>
        </row>
        <row r="117">
          <cell r="R117">
            <v>0</v>
          </cell>
        </row>
        <row r="118">
          <cell r="R118">
            <v>0</v>
          </cell>
        </row>
        <row r="119">
          <cell r="R119">
            <v>0</v>
          </cell>
        </row>
        <row r="120">
          <cell r="R120">
            <v>0</v>
          </cell>
        </row>
        <row r="121">
          <cell r="R121">
            <v>0</v>
          </cell>
        </row>
        <row r="122">
          <cell r="R122">
            <v>0</v>
          </cell>
        </row>
        <row r="123">
          <cell r="R123">
            <v>0</v>
          </cell>
        </row>
        <row r="124">
          <cell r="R124">
            <v>0</v>
          </cell>
        </row>
        <row r="125">
          <cell r="R125">
            <v>0</v>
          </cell>
        </row>
        <row r="126">
          <cell r="R126">
            <v>0</v>
          </cell>
        </row>
        <row r="127">
          <cell r="R127">
            <v>0</v>
          </cell>
        </row>
        <row r="128">
          <cell r="R128">
            <v>0</v>
          </cell>
        </row>
        <row r="129">
          <cell r="R129">
            <v>0</v>
          </cell>
        </row>
        <row r="130">
          <cell r="R130">
            <v>0</v>
          </cell>
        </row>
        <row r="131">
          <cell r="R131">
            <v>0</v>
          </cell>
        </row>
        <row r="132">
          <cell r="R132">
            <v>0</v>
          </cell>
        </row>
        <row r="133">
          <cell r="R133">
            <v>0</v>
          </cell>
        </row>
        <row r="134">
          <cell r="R134">
            <v>0</v>
          </cell>
        </row>
        <row r="135">
          <cell r="R135">
            <v>0</v>
          </cell>
        </row>
        <row r="136">
          <cell r="R136">
            <v>0</v>
          </cell>
        </row>
        <row r="137">
          <cell r="R137">
            <v>0</v>
          </cell>
        </row>
        <row r="138">
          <cell r="R138">
            <v>0</v>
          </cell>
        </row>
        <row r="139">
          <cell r="R139">
            <v>0</v>
          </cell>
        </row>
        <row r="140">
          <cell r="R140">
            <v>0</v>
          </cell>
        </row>
        <row r="141">
          <cell r="R141">
            <v>0</v>
          </cell>
        </row>
        <row r="142">
          <cell r="R142">
            <v>0</v>
          </cell>
        </row>
        <row r="143">
          <cell r="R143">
            <v>0</v>
          </cell>
        </row>
        <row r="144">
          <cell r="R144">
            <v>0</v>
          </cell>
        </row>
        <row r="145">
          <cell r="R145">
            <v>0</v>
          </cell>
        </row>
        <row r="146">
          <cell r="R146">
            <v>0</v>
          </cell>
        </row>
        <row r="147">
          <cell r="R147">
            <v>0</v>
          </cell>
        </row>
        <row r="148">
          <cell r="R148">
            <v>0</v>
          </cell>
        </row>
        <row r="149">
          <cell r="R149">
            <v>0</v>
          </cell>
        </row>
        <row r="150">
          <cell r="R150">
            <v>0</v>
          </cell>
        </row>
        <row r="151">
          <cell r="R151">
            <v>0</v>
          </cell>
        </row>
        <row r="152">
          <cell r="R152">
            <v>0</v>
          </cell>
        </row>
        <row r="153">
          <cell r="R153">
            <v>0</v>
          </cell>
        </row>
        <row r="154">
          <cell r="R154">
            <v>0</v>
          </cell>
        </row>
        <row r="155">
          <cell r="R155">
            <v>0</v>
          </cell>
        </row>
        <row r="156">
          <cell r="R156">
            <v>0</v>
          </cell>
        </row>
        <row r="157">
          <cell r="R157">
            <v>0</v>
          </cell>
        </row>
        <row r="158">
          <cell r="R158">
            <v>0</v>
          </cell>
        </row>
        <row r="159">
          <cell r="R159">
            <v>0</v>
          </cell>
        </row>
        <row r="160">
          <cell r="R160">
            <v>0</v>
          </cell>
        </row>
        <row r="161">
          <cell r="R161">
            <v>0</v>
          </cell>
        </row>
        <row r="162">
          <cell r="R162">
            <v>0</v>
          </cell>
        </row>
        <row r="163">
          <cell r="R163">
            <v>0</v>
          </cell>
        </row>
        <row r="164">
          <cell r="R164">
            <v>0</v>
          </cell>
        </row>
        <row r="165">
          <cell r="R165">
            <v>0</v>
          </cell>
        </row>
        <row r="166">
          <cell r="R166">
            <v>0</v>
          </cell>
        </row>
        <row r="167">
          <cell r="R167">
            <v>0</v>
          </cell>
        </row>
        <row r="168">
          <cell r="R168">
            <v>0</v>
          </cell>
        </row>
        <row r="169">
          <cell r="R169">
            <v>0</v>
          </cell>
        </row>
        <row r="170">
          <cell r="R170">
            <v>0</v>
          </cell>
        </row>
        <row r="171">
          <cell r="R171">
            <v>0</v>
          </cell>
        </row>
        <row r="172">
          <cell r="R172">
            <v>0</v>
          </cell>
        </row>
        <row r="173">
          <cell r="R173">
            <v>0</v>
          </cell>
        </row>
        <row r="174">
          <cell r="R174">
            <v>0</v>
          </cell>
        </row>
        <row r="175">
          <cell r="R175">
            <v>0</v>
          </cell>
        </row>
        <row r="176">
          <cell r="R176">
            <v>0</v>
          </cell>
        </row>
        <row r="177">
          <cell r="R177">
            <v>0</v>
          </cell>
        </row>
        <row r="178">
          <cell r="R178">
            <v>0</v>
          </cell>
        </row>
        <row r="179">
          <cell r="R179">
            <v>0</v>
          </cell>
        </row>
        <row r="180">
          <cell r="R180">
            <v>0</v>
          </cell>
        </row>
        <row r="181">
          <cell r="R181">
            <v>0</v>
          </cell>
        </row>
        <row r="182">
          <cell r="R182">
            <v>0</v>
          </cell>
        </row>
        <row r="183">
          <cell r="R183">
            <v>0</v>
          </cell>
        </row>
        <row r="184">
          <cell r="R184">
            <v>0</v>
          </cell>
        </row>
        <row r="185">
          <cell r="R185">
            <v>0</v>
          </cell>
        </row>
        <row r="186">
          <cell r="R186">
            <v>0</v>
          </cell>
        </row>
        <row r="187">
          <cell r="R187">
            <v>0</v>
          </cell>
        </row>
        <row r="188">
          <cell r="R188">
            <v>0</v>
          </cell>
        </row>
        <row r="189">
          <cell r="R189">
            <v>0</v>
          </cell>
        </row>
        <row r="190">
          <cell r="R190">
            <v>0</v>
          </cell>
        </row>
        <row r="191">
          <cell r="R191">
            <v>0</v>
          </cell>
        </row>
        <row r="192">
          <cell r="R192">
            <v>0</v>
          </cell>
        </row>
        <row r="193">
          <cell r="R193">
            <v>0</v>
          </cell>
        </row>
        <row r="194">
          <cell r="R194">
            <v>0</v>
          </cell>
        </row>
        <row r="195">
          <cell r="R195">
            <v>0</v>
          </cell>
        </row>
        <row r="196">
          <cell r="R196">
            <v>0</v>
          </cell>
        </row>
        <row r="197">
          <cell r="R197">
            <v>0</v>
          </cell>
        </row>
        <row r="198">
          <cell r="R198">
            <v>0</v>
          </cell>
        </row>
        <row r="199">
          <cell r="R199">
            <v>0</v>
          </cell>
        </row>
        <row r="200">
          <cell r="R200">
            <v>0</v>
          </cell>
        </row>
        <row r="201">
          <cell r="R201">
            <v>0</v>
          </cell>
        </row>
        <row r="202">
          <cell r="R202">
            <v>0</v>
          </cell>
        </row>
        <row r="203">
          <cell r="R203">
            <v>0</v>
          </cell>
        </row>
        <row r="204">
          <cell r="R204">
            <v>0</v>
          </cell>
        </row>
        <row r="205">
          <cell r="R205">
            <v>0</v>
          </cell>
        </row>
        <row r="206">
          <cell r="R206">
            <v>0</v>
          </cell>
        </row>
        <row r="207">
          <cell r="R207">
            <v>0</v>
          </cell>
        </row>
        <row r="208">
          <cell r="R208">
            <v>0</v>
          </cell>
        </row>
        <row r="209">
          <cell r="R209">
            <v>0</v>
          </cell>
        </row>
        <row r="210">
          <cell r="R210">
            <v>0</v>
          </cell>
        </row>
        <row r="211">
          <cell r="R211">
            <v>0</v>
          </cell>
        </row>
        <row r="212">
          <cell r="R212">
            <v>0</v>
          </cell>
        </row>
        <row r="213">
          <cell r="R213">
            <v>0</v>
          </cell>
        </row>
        <row r="214">
          <cell r="R214">
            <v>0</v>
          </cell>
        </row>
        <row r="215">
          <cell r="R215">
            <v>0</v>
          </cell>
        </row>
        <row r="216">
          <cell r="R216">
            <v>0</v>
          </cell>
        </row>
        <row r="217">
          <cell r="R217">
            <v>0</v>
          </cell>
        </row>
        <row r="218">
          <cell r="R218">
            <v>0</v>
          </cell>
        </row>
        <row r="219">
          <cell r="R219">
            <v>0</v>
          </cell>
        </row>
        <row r="220">
          <cell r="R220">
            <v>0</v>
          </cell>
        </row>
        <row r="221">
          <cell r="R221">
            <v>0</v>
          </cell>
        </row>
        <row r="222">
          <cell r="R222">
            <v>0</v>
          </cell>
        </row>
        <row r="223">
          <cell r="R223">
            <v>0</v>
          </cell>
        </row>
        <row r="224">
          <cell r="R224">
            <v>0</v>
          </cell>
        </row>
        <row r="225">
          <cell r="R225">
            <v>0</v>
          </cell>
        </row>
        <row r="226">
          <cell r="R226">
            <v>0</v>
          </cell>
        </row>
        <row r="227">
          <cell r="R227">
            <v>0</v>
          </cell>
        </row>
        <row r="228">
          <cell r="R228">
            <v>0</v>
          </cell>
        </row>
        <row r="229">
          <cell r="R229">
            <v>0</v>
          </cell>
        </row>
        <row r="230">
          <cell r="R230">
            <v>0</v>
          </cell>
        </row>
        <row r="231">
          <cell r="R231">
            <v>0</v>
          </cell>
        </row>
        <row r="232">
          <cell r="R232">
            <v>0</v>
          </cell>
        </row>
        <row r="233">
          <cell r="R233">
            <v>0</v>
          </cell>
        </row>
        <row r="234">
          <cell r="R234">
            <v>0</v>
          </cell>
        </row>
        <row r="235">
          <cell r="R235">
            <v>0</v>
          </cell>
        </row>
        <row r="236">
          <cell r="R236">
            <v>0</v>
          </cell>
        </row>
        <row r="237">
          <cell r="R237">
            <v>0</v>
          </cell>
        </row>
        <row r="238">
          <cell r="R238">
            <v>0</v>
          </cell>
        </row>
        <row r="239">
          <cell r="R239">
            <v>0</v>
          </cell>
        </row>
        <row r="240">
          <cell r="R240">
            <v>0</v>
          </cell>
        </row>
        <row r="241">
          <cell r="R241">
            <v>0</v>
          </cell>
        </row>
        <row r="242">
          <cell r="R242">
            <v>0</v>
          </cell>
        </row>
        <row r="243">
          <cell r="R243">
            <v>0</v>
          </cell>
        </row>
        <row r="244">
          <cell r="R244">
            <v>0</v>
          </cell>
        </row>
        <row r="245">
          <cell r="R245">
            <v>0</v>
          </cell>
        </row>
        <row r="246">
          <cell r="R246">
            <v>0</v>
          </cell>
        </row>
        <row r="247">
          <cell r="R247">
            <v>0</v>
          </cell>
        </row>
        <row r="248">
          <cell r="R248">
            <v>0</v>
          </cell>
        </row>
        <row r="249">
          <cell r="R249">
            <v>0</v>
          </cell>
        </row>
        <row r="250">
          <cell r="R250">
            <v>0</v>
          </cell>
        </row>
        <row r="251">
          <cell r="R251">
            <v>0</v>
          </cell>
        </row>
        <row r="252">
          <cell r="R252">
            <v>0</v>
          </cell>
        </row>
        <row r="253">
          <cell r="R253">
            <v>0</v>
          </cell>
        </row>
        <row r="254">
          <cell r="R254">
            <v>0</v>
          </cell>
        </row>
        <row r="255">
          <cell r="R255">
            <v>0</v>
          </cell>
        </row>
        <row r="256">
          <cell r="R256">
            <v>0</v>
          </cell>
        </row>
        <row r="257">
          <cell r="R257">
            <v>0</v>
          </cell>
        </row>
        <row r="258">
          <cell r="R258">
            <v>0</v>
          </cell>
        </row>
        <row r="259">
          <cell r="R259">
            <v>0</v>
          </cell>
        </row>
        <row r="260">
          <cell r="R260">
            <v>0</v>
          </cell>
        </row>
        <row r="261">
          <cell r="R261">
            <v>0</v>
          </cell>
        </row>
        <row r="262">
          <cell r="R262">
            <v>0</v>
          </cell>
        </row>
        <row r="263">
          <cell r="R263">
            <v>0</v>
          </cell>
        </row>
        <row r="264">
          <cell r="R264">
            <v>0</v>
          </cell>
        </row>
        <row r="265">
          <cell r="R265">
            <v>0</v>
          </cell>
        </row>
        <row r="266">
          <cell r="R266">
            <v>0</v>
          </cell>
        </row>
        <row r="267">
          <cell r="R267">
            <v>0</v>
          </cell>
        </row>
        <row r="268">
          <cell r="R268">
            <v>0</v>
          </cell>
        </row>
        <row r="269">
          <cell r="R269">
            <v>0</v>
          </cell>
        </row>
        <row r="270">
          <cell r="R270">
            <v>0</v>
          </cell>
        </row>
        <row r="271">
          <cell r="R271">
            <v>0</v>
          </cell>
        </row>
        <row r="272">
          <cell r="R272">
            <v>0</v>
          </cell>
        </row>
        <row r="273">
          <cell r="R273">
            <v>0</v>
          </cell>
        </row>
        <row r="274">
          <cell r="R274">
            <v>0</v>
          </cell>
        </row>
        <row r="275">
          <cell r="R275">
            <v>0</v>
          </cell>
        </row>
        <row r="276">
          <cell r="R276">
            <v>0</v>
          </cell>
        </row>
        <row r="277">
          <cell r="R277">
            <v>0</v>
          </cell>
        </row>
        <row r="278">
          <cell r="R278">
            <v>0</v>
          </cell>
        </row>
        <row r="279">
          <cell r="R279">
            <v>0</v>
          </cell>
        </row>
        <row r="280">
          <cell r="R280">
            <v>0</v>
          </cell>
        </row>
        <row r="281">
          <cell r="R281">
            <v>0</v>
          </cell>
        </row>
        <row r="282">
          <cell r="R282">
            <v>0</v>
          </cell>
        </row>
        <row r="283">
          <cell r="R283">
            <v>0</v>
          </cell>
        </row>
        <row r="284">
          <cell r="R284">
            <v>0</v>
          </cell>
        </row>
        <row r="285">
          <cell r="R285">
            <v>0</v>
          </cell>
        </row>
        <row r="286">
          <cell r="R286">
            <v>0</v>
          </cell>
        </row>
        <row r="287">
          <cell r="R287">
            <v>0</v>
          </cell>
        </row>
        <row r="288">
          <cell r="R288">
            <v>0</v>
          </cell>
        </row>
        <row r="289">
          <cell r="R289">
            <v>0</v>
          </cell>
        </row>
        <row r="290">
          <cell r="R290">
            <v>0</v>
          </cell>
        </row>
        <row r="291">
          <cell r="R291">
            <v>0</v>
          </cell>
        </row>
        <row r="292">
          <cell r="R292">
            <v>0</v>
          </cell>
        </row>
        <row r="293">
          <cell r="R293">
            <v>0</v>
          </cell>
        </row>
        <row r="294">
          <cell r="R294">
            <v>0</v>
          </cell>
        </row>
        <row r="295">
          <cell r="R295">
            <v>0</v>
          </cell>
        </row>
        <row r="296">
          <cell r="R296">
            <v>0</v>
          </cell>
        </row>
        <row r="297">
          <cell r="R297">
            <v>0</v>
          </cell>
        </row>
        <row r="298">
          <cell r="R298">
            <v>0</v>
          </cell>
        </row>
        <row r="299">
          <cell r="R299">
            <v>0</v>
          </cell>
        </row>
        <row r="300">
          <cell r="R300">
            <v>0</v>
          </cell>
        </row>
        <row r="301">
          <cell r="R301">
            <v>0</v>
          </cell>
        </row>
        <row r="302">
          <cell r="R302">
            <v>0</v>
          </cell>
        </row>
        <row r="303">
          <cell r="R303">
            <v>0</v>
          </cell>
        </row>
        <row r="304">
          <cell r="R304">
            <v>0</v>
          </cell>
        </row>
        <row r="305">
          <cell r="R305">
            <v>0</v>
          </cell>
        </row>
        <row r="306">
          <cell r="R306">
            <v>0</v>
          </cell>
        </row>
        <row r="307">
          <cell r="R307">
            <v>0</v>
          </cell>
        </row>
        <row r="308">
          <cell r="R308">
            <v>0</v>
          </cell>
        </row>
        <row r="309">
          <cell r="R309">
            <v>0</v>
          </cell>
        </row>
        <row r="310">
          <cell r="R310">
            <v>0</v>
          </cell>
        </row>
        <row r="311">
          <cell r="R311">
            <v>0</v>
          </cell>
        </row>
        <row r="312">
          <cell r="R312">
            <v>0</v>
          </cell>
        </row>
        <row r="313">
          <cell r="R313">
            <v>0</v>
          </cell>
        </row>
        <row r="314">
          <cell r="R314">
            <v>0</v>
          </cell>
        </row>
        <row r="315">
          <cell r="R315">
            <v>0</v>
          </cell>
        </row>
        <row r="316">
          <cell r="R316">
            <v>0</v>
          </cell>
        </row>
        <row r="317">
          <cell r="R317">
            <v>0</v>
          </cell>
        </row>
        <row r="318">
          <cell r="R318">
            <v>0</v>
          </cell>
        </row>
        <row r="319">
          <cell r="R319">
            <v>0</v>
          </cell>
        </row>
        <row r="320">
          <cell r="R320">
            <v>0</v>
          </cell>
        </row>
        <row r="321">
          <cell r="R321">
            <v>0</v>
          </cell>
        </row>
        <row r="322">
          <cell r="R322">
            <v>0</v>
          </cell>
        </row>
        <row r="323">
          <cell r="R323">
            <v>0</v>
          </cell>
        </row>
        <row r="324">
          <cell r="R324">
            <v>0</v>
          </cell>
        </row>
        <row r="325">
          <cell r="R325">
            <v>0</v>
          </cell>
        </row>
        <row r="326">
          <cell r="R326">
            <v>0</v>
          </cell>
        </row>
        <row r="327">
          <cell r="R327">
            <v>0</v>
          </cell>
        </row>
        <row r="328">
          <cell r="R328">
            <v>0</v>
          </cell>
        </row>
        <row r="329">
          <cell r="R329">
            <v>0</v>
          </cell>
        </row>
        <row r="330">
          <cell r="R330">
            <v>0</v>
          </cell>
        </row>
        <row r="331">
          <cell r="R331">
            <v>0</v>
          </cell>
        </row>
        <row r="332">
          <cell r="R332">
            <v>0</v>
          </cell>
        </row>
        <row r="333">
          <cell r="R333">
            <v>0</v>
          </cell>
        </row>
        <row r="334">
          <cell r="R334">
            <v>0</v>
          </cell>
        </row>
        <row r="335">
          <cell r="R335">
            <v>0</v>
          </cell>
        </row>
        <row r="336">
          <cell r="R336">
            <v>0</v>
          </cell>
        </row>
        <row r="337">
          <cell r="R337">
            <v>0</v>
          </cell>
        </row>
        <row r="338">
          <cell r="R338">
            <v>0</v>
          </cell>
        </row>
        <row r="339">
          <cell r="R339">
            <v>0</v>
          </cell>
        </row>
        <row r="340">
          <cell r="R340">
            <v>0</v>
          </cell>
        </row>
        <row r="341">
          <cell r="R341">
            <v>0</v>
          </cell>
        </row>
        <row r="342">
          <cell r="R342">
            <v>0</v>
          </cell>
        </row>
        <row r="343">
          <cell r="R343">
            <v>0</v>
          </cell>
        </row>
        <row r="344">
          <cell r="R344">
            <v>0</v>
          </cell>
        </row>
        <row r="345">
          <cell r="R345">
            <v>0</v>
          </cell>
        </row>
        <row r="346">
          <cell r="R346">
            <v>0</v>
          </cell>
        </row>
        <row r="347">
          <cell r="R347">
            <v>0</v>
          </cell>
        </row>
        <row r="348">
          <cell r="R348">
            <v>0</v>
          </cell>
        </row>
        <row r="349">
          <cell r="R349">
            <v>0</v>
          </cell>
        </row>
        <row r="350">
          <cell r="R350">
            <v>0</v>
          </cell>
        </row>
        <row r="351">
          <cell r="R351">
            <v>0</v>
          </cell>
        </row>
        <row r="352">
          <cell r="R352">
            <v>0</v>
          </cell>
        </row>
        <row r="353">
          <cell r="R353">
            <v>0</v>
          </cell>
        </row>
        <row r="354">
          <cell r="R354">
            <v>0</v>
          </cell>
        </row>
        <row r="355">
          <cell r="R355">
            <v>0</v>
          </cell>
        </row>
        <row r="356">
          <cell r="R356">
            <v>0</v>
          </cell>
        </row>
        <row r="357">
          <cell r="R357">
            <v>0</v>
          </cell>
        </row>
        <row r="358">
          <cell r="R358">
            <v>0</v>
          </cell>
        </row>
        <row r="359">
          <cell r="R359">
            <v>0</v>
          </cell>
        </row>
        <row r="360">
          <cell r="R360">
            <v>0</v>
          </cell>
        </row>
        <row r="361">
          <cell r="R361">
            <v>0</v>
          </cell>
        </row>
        <row r="362">
          <cell r="R362">
            <v>0</v>
          </cell>
        </row>
        <row r="363">
          <cell r="R363">
            <v>0</v>
          </cell>
        </row>
        <row r="364">
          <cell r="R364">
            <v>0</v>
          </cell>
        </row>
        <row r="365">
          <cell r="R365">
            <v>0</v>
          </cell>
        </row>
        <row r="366">
          <cell r="R366">
            <v>0</v>
          </cell>
        </row>
        <row r="367">
          <cell r="R367">
            <v>0</v>
          </cell>
        </row>
        <row r="368">
          <cell r="R368">
            <v>0</v>
          </cell>
        </row>
        <row r="369">
          <cell r="R369">
            <v>0</v>
          </cell>
        </row>
        <row r="370">
          <cell r="R370">
            <v>0</v>
          </cell>
        </row>
        <row r="371">
          <cell r="R371">
            <v>0</v>
          </cell>
        </row>
        <row r="372">
          <cell r="R372">
            <v>0</v>
          </cell>
        </row>
        <row r="373">
          <cell r="R373">
            <v>0</v>
          </cell>
        </row>
        <row r="374">
          <cell r="R374">
            <v>0</v>
          </cell>
        </row>
        <row r="375">
          <cell r="R375">
            <v>0</v>
          </cell>
        </row>
        <row r="376">
          <cell r="R376">
            <v>0</v>
          </cell>
        </row>
        <row r="377">
          <cell r="R377">
            <v>0</v>
          </cell>
        </row>
        <row r="378">
          <cell r="R378">
            <v>0</v>
          </cell>
        </row>
        <row r="379">
          <cell r="R379">
            <v>0</v>
          </cell>
        </row>
        <row r="380">
          <cell r="R380">
            <v>0</v>
          </cell>
        </row>
        <row r="381">
          <cell r="R381">
            <v>0</v>
          </cell>
        </row>
        <row r="382">
          <cell r="R382">
            <v>0</v>
          </cell>
        </row>
        <row r="383">
          <cell r="R383">
            <v>0</v>
          </cell>
        </row>
        <row r="384">
          <cell r="R384">
            <v>0</v>
          </cell>
        </row>
        <row r="385">
          <cell r="R385">
            <v>0</v>
          </cell>
        </row>
        <row r="386">
          <cell r="R386">
            <v>0</v>
          </cell>
        </row>
        <row r="387">
          <cell r="R387">
            <v>0</v>
          </cell>
        </row>
        <row r="388">
          <cell r="R388">
            <v>0</v>
          </cell>
        </row>
        <row r="389">
          <cell r="R389">
            <v>0</v>
          </cell>
        </row>
        <row r="390">
          <cell r="R390">
            <v>0</v>
          </cell>
        </row>
        <row r="391">
          <cell r="R391">
            <v>0</v>
          </cell>
        </row>
        <row r="392">
          <cell r="R392">
            <v>0</v>
          </cell>
        </row>
        <row r="393">
          <cell r="R393">
            <v>0</v>
          </cell>
        </row>
        <row r="394">
          <cell r="R394">
            <v>0</v>
          </cell>
        </row>
        <row r="395">
          <cell r="R395">
            <v>0</v>
          </cell>
        </row>
        <row r="396">
          <cell r="R396">
            <v>0</v>
          </cell>
        </row>
        <row r="397">
          <cell r="R397">
            <v>0</v>
          </cell>
        </row>
        <row r="398">
          <cell r="R398">
            <v>0</v>
          </cell>
        </row>
        <row r="399">
          <cell r="R399">
            <v>0</v>
          </cell>
        </row>
        <row r="400">
          <cell r="R400">
            <v>0</v>
          </cell>
        </row>
        <row r="401">
          <cell r="R401">
            <v>0</v>
          </cell>
        </row>
        <row r="402">
          <cell r="R402">
            <v>0</v>
          </cell>
        </row>
        <row r="403">
          <cell r="R403">
            <v>0</v>
          </cell>
        </row>
        <row r="404">
          <cell r="R404">
            <v>0</v>
          </cell>
        </row>
        <row r="405">
          <cell r="R405">
            <v>0</v>
          </cell>
        </row>
        <row r="406">
          <cell r="R406">
            <v>0</v>
          </cell>
        </row>
        <row r="407">
          <cell r="R407">
            <v>0</v>
          </cell>
        </row>
        <row r="408">
          <cell r="R408">
            <v>0</v>
          </cell>
        </row>
        <row r="409">
          <cell r="R409">
            <v>0</v>
          </cell>
        </row>
        <row r="410">
          <cell r="R410">
            <v>0</v>
          </cell>
        </row>
        <row r="411">
          <cell r="R411">
            <v>0</v>
          </cell>
        </row>
        <row r="412">
          <cell r="R412">
            <v>0</v>
          </cell>
        </row>
        <row r="413">
          <cell r="R413">
            <v>0</v>
          </cell>
        </row>
        <row r="414">
          <cell r="R414">
            <v>0</v>
          </cell>
        </row>
        <row r="415">
          <cell r="R415">
            <v>0</v>
          </cell>
        </row>
        <row r="416">
          <cell r="R416">
            <v>0</v>
          </cell>
        </row>
        <row r="417">
          <cell r="R417">
            <v>0</v>
          </cell>
        </row>
        <row r="418">
          <cell r="R418">
            <v>0</v>
          </cell>
        </row>
        <row r="419">
          <cell r="R419">
            <v>0</v>
          </cell>
        </row>
        <row r="420">
          <cell r="R420">
            <v>0</v>
          </cell>
        </row>
        <row r="421">
          <cell r="R421">
            <v>0</v>
          </cell>
        </row>
        <row r="422">
          <cell r="R422">
            <v>0</v>
          </cell>
        </row>
        <row r="423">
          <cell r="R423">
            <v>0</v>
          </cell>
        </row>
        <row r="424">
          <cell r="R424">
            <v>0</v>
          </cell>
        </row>
        <row r="425">
          <cell r="R425">
            <v>0</v>
          </cell>
        </row>
        <row r="426">
          <cell r="R426">
            <v>0</v>
          </cell>
        </row>
        <row r="427">
          <cell r="R427">
            <v>0</v>
          </cell>
        </row>
        <row r="428">
          <cell r="R428">
            <v>0</v>
          </cell>
        </row>
        <row r="429">
          <cell r="R429">
            <v>0</v>
          </cell>
        </row>
        <row r="430">
          <cell r="R430">
            <v>0</v>
          </cell>
        </row>
        <row r="431">
          <cell r="R431">
            <v>0</v>
          </cell>
        </row>
        <row r="432">
          <cell r="R432">
            <v>0</v>
          </cell>
        </row>
        <row r="433">
          <cell r="R433">
            <v>0</v>
          </cell>
        </row>
        <row r="434">
          <cell r="R434">
            <v>0</v>
          </cell>
        </row>
        <row r="435">
          <cell r="R435">
            <v>0</v>
          </cell>
        </row>
        <row r="436">
          <cell r="R436">
            <v>0</v>
          </cell>
        </row>
        <row r="437">
          <cell r="R437">
            <v>0</v>
          </cell>
        </row>
        <row r="438">
          <cell r="R438">
            <v>0</v>
          </cell>
        </row>
        <row r="439">
          <cell r="R439">
            <v>0</v>
          </cell>
        </row>
        <row r="440">
          <cell r="R440">
            <v>0</v>
          </cell>
        </row>
        <row r="441">
          <cell r="R441">
            <v>0</v>
          </cell>
        </row>
        <row r="442">
          <cell r="R442">
            <v>0</v>
          </cell>
        </row>
        <row r="443">
          <cell r="R443">
            <v>0</v>
          </cell>
        </row>
        <row r="444">
          <cell r="R444">
            <v>0</v>
          </cell>
        </row>
        <row r="445">
          <cell r="R445">
            <v>0</v>
          </cell>
        </row>
        <row r="446">
          <cell r="R446">
            <v>0</v>
          </cell>
        </row>
        <row r="447">
          <cell r="R447">
            <v>0</v>
          </cell>
        </row>
        <row r="448">
          <cell r="R448">
            <v>0</v>
          </cell>
        </row>
        <row r="449">
          <cell r="R449">
            <v>0</v>
          </cell>
        </row>
        <row r="450">
          <cell r="R450">
            <v>0</v>
          </cell>
        </row>
        <row r="451">
          <cell r="R451">
            <v>0</v>
          </cell>
        </row>
        <row r="452">
          <cell r="R452">
            <v>0</v>
          </cell>
        </row>
        <row r="453">
          <cell r="R453">
            <v>0</v>
          </cell>
        </row>
        <row r="454">
          <cell r="R454">
            <v>0</v>
          </cell>
        </row>
        <row r="455">
          <cell r="R455">
            <v>0</v>
          </cell>
        </row>
        <row r="456">
          <cell r="R456">
            <v>0</v>
          </cell>
        </row>
        <row r="457">
          <cell r="R457">
            <v>0</v>
          </cell>
        </row>
        <row r="458">
          <cell r="R458">
            <v>0</v>
          </cell>
        </row>
        <row r="459">
          <cell r="R459">
            <v>0</v>
          </cell>
        </row>
        <row r="460">
          <cell r="R460">
            <v>0</v>
          </cell>
        </row>
        <row r="461">
          <cell r="R461">
            <v>0</v>
          </cell>
        </row>
        <row r="462">
          <cell r="R462">
            <v>0</v>
          </cell>
        </row>
        <row r="463">
          <cell r="R463">
            <v>0</v>
          </cell>
        </row>
        <row r="464">
          <cell r="R464">
            <v>0</v>
          </cell>
        </row>
        <row r="465">
          <cell r="R465">
            <v>0</v>
          </cell>
        </row>
        <row r="466">
          <cell r="R466">
            <v>0</v>
          </cell>
        </row>
        <row r="467">
          <cell r="R467">
            <v>0</v>
          </cell>
        </row>
        <row r="468">
          <cell r="R468">
            <v>0</v>
          </cell>
        </row>
        <row r="469">
          <cell r="R469">
            <v>0</v>
          </cell>
        </row>
        <row r="470">
          <cell r="R470">
            <v>0</v>
          </cell>
        </row>
        <row r="471">
          <cell r="R471">
            <v>0</v>
          </cell>
        </row>
        <row r="472">
          <cell r="R472">
            <v>0</v>
          </cell>
        </row>
        <row r="473">
          <cell r="R473">
            <v>0</v>
          </cell>
        </row>
        <row r="474">
          <cell r="R474">
            <v>0</v>
          </cell>
        </row>
        <row r="475">
          <cell r="R475">
            <v>0</v>
          </cell>
        </row>
        <row r="476">
          <cell r="R476">
            <v>0</v>
          </cell>
        </row>
        <row r="477">
          <cell r="R477">
            <v>0</v>
          </cell>
        </row>
        <row r="478">
          <cell r="R478">
            <v>0</v>
          </cell>
        </row>
        <row r="479">
          <cell r="R479">
            <v>0</v>
          </cell>
        </row>
        <row r="480">
          <cell r="R480">
            <v>0</v>
          </cell>
        </row>
        <row r="481">
          <cell r="R481">
            <v>0</v>
          </cell>
        </row>
        <row r="482">
          <cell r="R482">
            <v>0</v>
          </cell>
        </row>
        <row r="483">
          <cell r="R483">
            <v>0</v>
          </cell>
        </row>
        <row r="484">
          <cell r="R484">
            <v>0</v>
          </cell>
        </row>
        <row r="485">
          <cell r="R485">
            <v>0</v>
          </cell>
        </row>
        <row r="486">
          <cell r="R486">
            <v>0</v>
          </cell>
        </row>
        <row r="487">
          <cell r="R487">
            <v>0</v>
          </cell>
        </row>
        <row r="488">
          <cell r="R488">
            <v>0</v>
          </cell>
        </row>
        <row r="489">
          <cell r="R489">
            <v>0</v>
          </cell>
        </row>
        <row r="490">
          <cell r="R490">
            <v>0</v>
          </cell>
        </row>
        <row r="491">
          <cell r="R491">
            <v>0</v>
          </cell>
        </row>
        <row r="492">
          <cell r="R492">
            <v>0</v>
          </cell>
        </row>
        <row r="493">
          <cell r="R493">
            <v>0</v>
          </cell>
        </row>
        <row r="494">
          <cell r="R494">
            <v>0</v>
          </cell>
        </row>
        <row r="495">
          <cell r="R495">
            <v>0</v>
          </cell>
        </row>
        <row r="496">
          <cell r="R496">
            <v>0</v>
          </cell>
        </row>
        <row r="497">
          <cell r="R497">
            <v>0</v>
          </cell>
        </row>
        <row r="498">
          <cell r="R498">
            <v>0</v>
          </cell>
        </row>
        <row r="499">
          <cell r="R499">
            <v>0</v>
          </cell>
        </row>
        <row r="500">
          <cell r="R500">
            <v>0</v>
          </cell>
        </row>
        <row r="501">
          <cell r="R501">
            <v>0</v>
          </cell>
        </row>
        <row r="502">
          <cell r="R502">
            <v>0</v>
          </cell>
        </row>
        <row r="503">
          <cell r="R503">
            <v>0</v>
          </cell>
        </row>
        <row r="504">
          <cell r="R504">
            <v>0</v>
          </cell>
        </row>
        <row r="505">
          <cell r="R505">
            <v>0</v>
          </cell>
        </row>
        <row r="506">
          <cell r="R506">
            <v>0</v>
          </cell>
        </row>
        <row r="507">
          <cell r="R507">
            <v>0</v>
          </cell>
        </row>
        <row r="508">
          <cell r="R508">
            <v>0</v>
          </cell>
        </row>
        <row r="509">
          <cell r="R509">
            <v>0</v>
          </cell>
        </row>
        <row r="510">
          <cell r="R510">
            <v>0</v>
          </cell>
        </row>
        <row r="511">
          <cell r="R511">
            <v>0</v>
          </cell>
        </row>
        <row r="512">
          <cell r="R512">
            <v>0</v>
          </cell>
        </row>
        <row r="513">
          <cell r="R513">
            <v>0</v>
          </cell>
        </row>
        <row r="514">
          <cell r="R514">
            <v>0</v>
          </cell>
        </row>
        <row r="515">
          <cell r="R515">
            <v>0</v>
          </cell>
        </row>
        <row r="516">
          <cell r="R516">
            <v>0</v>
          </cell>
        </row>
        <row r="517">
          <cell r="R517">
            <v>0</v>
          </cell>
        </row>
        <row r="518">
          <cell r="R518">
            <v>0</v>
          </cell>
        </row>
        <row r="519">
          <cell r="R519">
            <v>0</v>
          </cell>
        </row>
        <row r="520">
          <cell r="R520">
            <v>0</v>
          </cell>
        </row>
        <row r="521">
          <cell r="R521">
            <v>0</v>
          </cell>
        </row>
        <row r="522">
          <cell r="R522">
            <v>0</v>
          </cell>
        </row>
        <row r="523">
          <cell r="R523">
            <v>0</v>
          </cell>
        </row>
        <row r="524">
          <cell r="R524">
            <v>0</v>
          </cell>
        </row>
        <row r="525">
          <cell r="R525">
            <v>0</v>
          </cell>
        </row>
        <row r="526">
          <cell r="R526">
            <v>0</v>
          </cell>
        </row>
        <row r="527">
          <cell r="R527">
            <v>0</v>
          </cell>
        </row>
        <row r="528">
          <cell r="R528">
            <v>0</v>
          </cell>
        </row>
        <row r="529">
          <cell r="R529">
            <v>0</v>
          </cell>
        </row>
        <row r="530">
          <cell r="R530">
            <v>0</v>
          </cell>
        </row>
        <row r="531">
          <cell r="R531">
            <v>0</v>
          </cell>
        </row>
        <row r="532">
          <cell r="R532">
            <v>0</v>
          </cell>
        </row>
        <row r="533">
          <cell r="R533">
            <v>0</v>
          </cell>
        </row>
        <row r="534">
          <cell r="R534">
            <v>0</v>
          </cell>
        </row>
        <row r="535">
          <cell r="R535">
            <v>0</v>
          </cell>
        </row>
        <row r="536">
          <cell r="R536">
            <v>0</v>
          </cell>
        </row>
        <row r="537">
          <cell r="R537">
            <v>0</v>
          </cell>
        </row>
        <row r="538">
          <cell r="R538">
            <v>0</v>
          </cell>
        </row>
        <row r="539">
          <cell r="R539">
            <v>0</v>
          </cell>
        </row>
        <row r="540">
          <cell r="R540">
            <v>0</v>
          </cell>
        </row>
        <row r="541">
          <cell r="R541">
            <v>0</v>
          </cell>
        </row>
        <row r="542">
          <cell r="R542">
            <v>0</v>
          </cell>
        </row>
        <row r="543">
          <cell r="R543">
            <v>0</v>
          </cell>
        </row>
        <row r="544">
          <cell r="R544">
            <v>0</v>
          </cell>
        </row>
        <row r="545">
          <cell r="R545">
            <v>0</v>
          </cell>
        </row>
        <row r="546">
          <cell r="R546">
            <v>0</v>
          </cell>
        </row>
        <row r="547">
          <cell r="R547">
            <v>0</v>
          </cell>
        </row>
        <row r="548">
          <cell r="R548">
            <v>0</v>
          </cell>
        </row>
        <row r="549">
          <cell r="R549">
            <v>0</v>
          </cell>
        </row>
        <row r="550">
          <cell r="R550">
            <v>0</v>
          </cell>
        </row>
        <row r="551">
          <cell r="R551">
            <v>0</v>
          </cell>
        </row>
        <row r="552">
          <cell r="R552">
            <v>0</v>
          </cell>
        </row>
        <row r="553">
          <cell r="R553">
            <v>0</v>
          </cell>
        </row>
        <row r="554">
          <cell r="R554">
            <v>0</v>
          </cell>
        </row>
        <row r="555">
          <cell r="R555">
            <v>0</v>
          </cell>
        </row>
        <row r="556">
          <cell r="R556">
            <v>0</v>
          </cell>
        </row>
        <row r="557">
          <cell r="R557">
            <v>0</v>
          </cell>
        </row>
        <row r="558">
          <cell r="R558">
            <v>0</v>
          </cell>
        </row>
        <row r="559">
          <cell r="R559">
            <v>0</v>
          </cell>
        </row>
        <row r="560">
          <cell r="R560">
            <v>0</v>
          </cell>
        </row>
        <row r="561">
          <cell r="R561">
            <v>0</v>
          </cell>
        </row>
        <row r="562">
          <cell r="R562">
            <v>0</v>
          </cell>
        </row>
        <row r="563">
          <cell r="R563">
            <v>0</v>
          </cell>
        </row>
        <row r="564">
          <cell r="R564">
            <v>0</v>
          </cell>
        </row>
        <row r="565">
          <cell r="R565">
            <v>0</v>
          </cell>
        </row>
        <row r="566">
          <cell r="R566">
            <v>0</v>
          </cell>
        </row>
        <row r="567">
          <cell r="R567">
            <v>0</v>
          </cell>
        </row>
        <row r="568">
          <cell r="R568">
            <v>0</v>
          </cell>
        </row>
        <row r="569">
          <cell r="R569">
            <v>0</v>
          </cell>
        </row>
        <row r="570">
          <cell r="R570">
            <v>0</v>
          </cell>
        </row>
        <row r="571">
          <cell r="R571">
            <v>0</v>
          </cell>
        </row>
        <row r="572">
          <cell r="R572">
            <v>0</v>
          </cell>
        </row>
        <row r="573">
          <cell r="R573">
            <v>0</v>
          </cell>
        </row>
        <row r="574">
          <cell r="R574">
            <v>0</v>
          </cell>
        </row>
        <row r="575">
          <cell r="R575">
            <v>0</v>
          </cell>
        </row>
        <row r="576">
          <cell r="R576">
            <v>0</v>
          </cell>
        </row>
        <row r="577">
          <cell r="R577">
            <v>0</v>
          </cell>
        </row>
        <row r="578">
          <cell r="R578">
            <v>0</v>
          </cell>
        </row>
        <row r="579">
          <cell r="R579">
            <v>0</v>
          </cell>
        </row>
        <row r="580">
          <cell r="R580">
            <v>0</v>
          </cell>
        </row>
        <row r="581">
          <cell r="R581">
            <v>0</v>
          </cell>
        </row>
        <row r="582">
          <cell r="R582">
            <v>0</v>
          </cell>
        </row>
        <row r="583">
          <cell r="R583">
            <v>0</v>
          </cell>
        </row>
        <row r="584">
          <cell r="R584">
            <v>0</v>
          </cell>
        </row>
        <row r="585">
          <cell r="R585">
            <v>0</v>
          </cell>
        </row>
        <row r="586">
          <cell r="R586">
            <v>0</v>
          </cell>
        </row>
        <row r="587">
          <cell r="R587">
            <v>0</v>
          </cell>
        </row>
        <row r="588">
          <cell r="R588">
            <v>0</v>
          </cell>
        </row>
        <row r="589">
          <cell r="R589">
            <v>0</v>
          </cell>
        </row>
        <row r="590">
          <cell r="R590">
            <v>0</v>
          </cell>
        </row>
        <row r="591">
          <cell r="R591">
            <v>0</v>
          </cell>
        </row>
        <row r="592">
          <cell r="R592">
            <v>0</v>
          </cell>
        </row>
        <row r="593">
          <cell r="R593">
            <v>0</v>
          </cell>
        </row>
        <row r="594">
          <cell r="R594">
            <v>0</v>
          </cell>
        </row>
        <row r="595">
          <cell r="R595">
            <v>0</v>
          </cell>
        </row>
        <row r="596">
          <cell r="R596">
            <v>0</v>
          </cell>
        </row>
        <row r="597">
          <cell r="R597">
            <v>0</v>
          </cell>
        </row>
        <row r="598">
          <cell r="R598">
            <v>0</v>
          </cell>
        </row>
        <row r="599">
          <cell r="R599">
            <v>0</v>
          </cell>
        </row>
        <row r="600">
          <cell r="R600">
            <v>0</v>
          </cell>
        </row>
        <row r="601">
          <cell r="R601">
            <v>0</v>
          </cell>
        </row>
        <row r="602">
          <cell r="R602">
            <v>0</v>
          </cell>
        </row>
        <row r="603">
          <cell r="R603">
            <v>0</v>
          </cell>
        </row>
        <row r="604">
          <cell r="R604">
            <v>0</v>
          </cell>
        </row>
        <row r="605">
          <cell r="R605">
            <v>0</v>
          </cell>
        </row>
        <row r="606">
          <cell r="R606">
            <v>0</v>
          </cell>
        </row>
        <row r="607">
          <cell r="R607">
            <v>0</v>
          </cell>
        </row>
        <row r="608">
          <cell r="R608">
            <v>0</v>
          </cell>
        </row>
        <row r="609">
          <cell r="R609">
            <v>0</v>
          </cell>
        </row>
        <row r="610">
          <cell r="R610">
            <v>0</v>
          </cell>
        </row>
        <row r="611">
          <cell r="R611">
            <v>0</v>
          </cell>
        </row>
        <row r="612">
          <cell r="R612">
            <v>0</v>
          </cell>
        </row>
        <row r="613">
          <cell r="R613">
            <v>0</v>
          </cell>
        </row>
        <row r="614">
          <cell r="R614">
            <v>0</v>
          </cell>
        </row>
        <row r="615">
          <cell r="R615">
            <v>0</v>
          </cell>
        </row>
        <row r="616">
          <cell r="R616">
            <v>0</v>
          </cell>
        </row>
        <row r="617">
          <cell r="R617">
            <v>0</v>
          </cell>
        </row>
        <row r="618">
          <cell r="R618">
            <v>0</v>
          </cell>
        </row>
        <row r="619">
          <cell r="R619">
            <v>0</v>
          </cell>
        </row>
        <row r="620">
          <cell r="R620">
            <v>0</v>
          </cell>
        </row>
        <row r="621">
          <cell r="R621">
            <v>0</v>
          </cell>
        </row>
        <row r="622">
          <cell r="R622">
            <v>0</v>
          </cell>
        </row>
        <row r="623">
          <cell r="R623">
            <v>0</v>
          </cell>
        </row>
        <row r="624">
          <cell r="R624">
            <v>0</v>
          </cell>
        </row>
        <row r="625">
          <cell r="R625">
            <v>0</v>
          </cell>
        </row>
        <row r="626">
          <cell r="R626">
            <v>0</v>
          </cell>
        </row>
        <row r="627">
          <cell r="R627">
            <v>0</v>
          </cell>
        </row>
        <row r="628">
          <cell r="R628">
            <v>0</v>
          </cell>
        </row>
        <row r="629">
          <cell r="R629">
            <v>0</v>
          </cell>
        </row>
        <row r="630">
          <cell r="R630">
            <v>0</v>
          </cell>
        </row>
        <row r="631">
          <cell r="R631">
            <v>0</v>
          </cell>
        </row>
        <row r="632">
          <cell r="R632">
            <v>0</v>
          </cell>
        </row>
        <row r="633">
          <cell r="R633">
            <v>0</v>
          </cell>
        </row>
        <row r="634">
          <cell r="R634">
            <v>0</v>
          </cell>
        </row>
        <row r="635">
          <cell r="R635">
            <v>0</v>
          </cell>
        </row>
        <row r="636">
          <cell r="R636">
            <v>0</v>
          </cell>
        </row>
        <row r="637">
          <cell r="R637">
            <v>0</v>
          </cell>
        </row>
        <row r="638">
          <cell r="R638">
            <v>0</v>
          </cell>
        </row>
        <row r="639">
          <cell r="R639">
            <v>0</v>
          </cell>
        </row>
        <row r="640">
          <cell r="R640">
            <v>0</v>
          </cell>
        </row>
        <row r="641">
          <cell r="R641">
            <v>0</v>
          </cell>
        </row>
        <row r="642">
          <cell r="R642">
            <v>0</v>
          </cell>
        </row>
        <row r="643">
          <cell r="R643">
            <v>0</v>
          </cell>
        </row>
        <row r="644">
          <cell r="R644">
            <v>0</v>
          </cell>
        </row>
        <row r="645">
          <cell r="R645">
            <v>0</v>
          </cell>
        </row>
        <row r="646">
          <cell r="R646">
            <v>0</v>
          </cell>
        </row>
        <row r="647">
          <cell r="R647">
            <v>0</v>
          </cell>
        </row>
        <row r="648">
          <cell r="R648">
            <v>0</v>
          </cell>
        </row>
        <row r="649">
          <cell r="R649">
            <v>0</v>
          </cell>
        </row>
        <row r="650">
          <cell r="R650">
            <v>0</v>
          </cell>
        </row>
        <row r="651">
          <cell r="R651">
            <v>0</v>
          </cell>
        </row>
        <row r="652">
          <cell r="R652">
            <v>0</v>
          </cell>
        </row>
        <row r="653">
          <cell r="R653">
            <v>0</v>
          </cell>
        </row>
        <row r="654">
          <cell r="R654">
            <v>0</v>
          </cell>
        </row>
        <row r="655">
          <cell r="R655">
            <v>0</v>
          </cell>
        </row>
        <row r="656">
          <cell r="R656">
            <v>0</v>
          </cell>
        </row>
        <row r="657">
          <cell r="R657">
            <v>0</v>
          </cell>
        </row>
        <row r="658">
          <cell r="R658">
            <v>0</v>
          </cell>
        </row>
        <row r="659">
          <cell r="R659">
            <v>0</v>
          </cell>
        </row>
        <row r="660">
          <cell r="R660">
            <v>0</v>
          </cell>
        </row>
        <row r="661">
          <cell r="R661">
            <v>0</v>
          </cell>
        </row>
        <row r="662">
          <cell r="R662">
            <v>0</v>
          </cell>
        </row>
        <row r="663">
          <cell r="R663">
            <v>0</v>
          </cell>
        </row>
        <row r="664">
          <cell r="R664">
            <v>0</v>
          </cell>
        </row>
        <row r="665">
          <cell r="R665">
            <v>0</v>
          </cell>
        </row>
        <row r="666">
          <cell r="R666">
            <v>0</v>
          </cell>
        </row>
        <row r="667">
          <cell r="R667">
            <v>0</v>
          </cell>
        </row>
        <row r="668">
          <cell r="R668">
            <v>0</v>
          </cell>
        </row>
        <row r="669">
          <cell r="R669">
            <v>0</v>
          </cell>
        </row>
        <row r="670">
          <cell r="R670">
            <v>0</v>
          </cell>
        </row>
        <row r="671">
          <cell r="R671">
            <v>0</v>
          </cell>
        </row>
        <row r="672">
          <cell r="R672">
            <v>0</v>
          </cell>
        </row>
        <row r="673">
          <cell r="R673">
            <v>0</v>
          </cell>
        </row>
        <row r="674">
          <cell r="R674">
            <v>0</v>
          </cell>
        </row>
        <row r="675">
          <cell r="R675">
            <v>0</v>
          </cell>
        </row>
        <row r="676">
          <cell r="R676">
            <v>0</v>
          </cell>
        </row>
        <row r="677">
          <cell r="R677">
            <v>0</v>
          </cell>
        </row>
        <row r="678">
          <cell r="R678">
            <v>0</v>
          </cell>
        </row>
        <row r="679">
          <cell r="R679">
            <v>0</v>
          </cell>
        </row>
        <row r="680">
          <cell r="R680">
            <v>0</v>
          </cell>
        </row>
        <row r="681">
          <cell r="R681">
            <v>0</v>
          </cell>
        </row>
        <row r="682">
          <cell r="R682">
            <v>0</v>
          </cell>
        </row>
        <row r="683">
          <cell r="R683">
            <v>0</v>
          </cell>
        </row>
        <row r="684">
          <cell r="R684">
            <v>0</v>
          </cell>
        </row>
        <row r="685">
          <cell r="R685">
            <v>0</v>
          </cell>
        </row>
        <row r="686">
          <cell r="R686">
            <v>0</v>
          </cell>
        </row>
        <row r="687">
          <cell r="R687">
            <v>0</v>
          </cell>
        </row>
        <row r="688">
          <cell r="R688">
            <v>0</v>
          </cell>
        </row>
        <row r="689">
          <cell r="R689">
            <v>0</v>
          </cell>
        </row>
        <row r="690">
          <cell r="R690">
            <v>0</v>
          </cell>
        </row>
        <row r="691">
          <cell r="R691">
            <v>0</v>
          </cell>
        </row>
        <row r="692">
          <cell r="R692">
            <v>0</v>
          </cell>
        </row>
        <row r="693">
          <cell r="R693">
            <v>0</v>
          </cell>
        </row>
        <row r="694">
          <cell r="R694">
            <v>0</v>
          </cell>
        </row>
        <row r="695">
          <cell r="R695">
            <v>0</v>
          </cell>
        </row>
        <row r="696">
          <cell r="R696">
            <v>0</v>
          </cell>
        </row>
        <row r="697">
          <cell r="R697">
            <v>0</v>
          </cell>
        </row>
        <row r="698">
          <cell r="R698">
            <v>0</v>
          </cell>
        </row>
        <row r="699">
          <cell r="R699">
            <v>0</v>
          </cell>
        </row>
        <row r="700">
          <cell r="R700">
            <v>0</v>
          </cell>
        </row>
        <row r="701">
          <cell r="R701">
            <v>0</v>
          </cell>
        </row>
        <row r="702">
          <cell r="R702">
            <v>0</v>
          </cell>
        </row>
        <row r="703">
          <cell r="R703">
            <v>0</v>
          </cell>
        </row>
        <row r="704">
          <cell r="R704">
            <v>0</v>
          </cell>
        </row>
        <row r="705">
          <cell r="R705">
            <v>0</v>
          </cell>
        </row>
        <row r="706">
          <cell r="R706">
            <v>0</v>
          </cell>
        </row>
        <row r="707">
          <cell r="R707">
            <v>0</v>
          </cell>
        </row>
        <row r="708">
          <cell r="R708">
            <v>0</v>
          </cell>
        </row>
        <row r="709">
          <cell r="R709">
            <v>0</v>
          </cell>
        </row>
        <row r="710">
          <cell r="R710">
            <v>0</v>
          </cell>
        </row>
        <row r="711">
          <cell r="R711">
            <v>0</v>
          </cell>
        </row>
        <row r="712">
          <cell r="R712">
            <v>0</v>
          </cell>
        </row>
        <row r="713">
          <cell r="R713">
            <v>0</v>
          </cell>
        </row>
        <row r="714">
          <cell r="R714">
            <v>0</v>
          </cell>
        </row>
        <row r="715">
          <cell r="R715">
            <v>0</v>
          </cell>
        </row>
        <row r="716">
          <cell r="R716">
            <v>0</v>
          </cell>
        </row>
        <row r="717">
          <cell r="R717">
            <v>0</v>
          </cell>
        </row>
        <row r="718">
          <cell r="R718">
            <v>0</v>
          </cell>
        </row>
        <row r="719">
          <cell r="R719">
            <v>0</v>
          </cell>
        </row>
        <row r="720">
          <cell r="R720">
            <v>0</v>
          </cell>
        </row>
        <row r="721">
          <cell r="R721">
            <v>0</v>
          </cell>
        </row>
        <row r="722">
          <cell r="R722">
            <v>0</v>
          </cell>
        </row>
        <row r="723">
          <cell r="R723">
            <v>0</v>
          </cell>
        </row>
        <row r="724">
          <cell r="R724">
            <v>0</v>
          </cell>
        </row>
        <row r="725">
          <cell r="R725">
            <v>0</v>
          </cell>
        </row>
        <row r="726">
          <cell r="R726">
            <v>0</v>
          </cell>
        </row>
        <row r="727">
          <cell r="R727">
            <v>0</v>
          </cell>
        </row>
        <row r="728">
          <cell r="R728">
            <v>0</v>
          </cell>
        </row>
        <row r="729">
          <cell r="R729">
            <v>0</v>
          </cell>
        </row>
        <row r="730">
          <cell r="R730">
            <v>0</v>
          </cell>
        </row>
        <row r="731">
          <cell r="R731">
            <v>0</v>
          </cell>
        </row>
        <row r="732">
          <cell r="R732">
            <v>0</v>
          </cell>
        </row>
        <row r="733">
          <cell r="R733">
            <v>0</v>
          </cell>
        </row>
        <row r="734">
          <cell r="R734">
            <v>0</v>
          </cell>
        </row>
        <row r="735">
          <cell r="R735">
            <v>0</v>
          </cell>
        </row>
        <row r="736">
          <cell r="R736">
            <v>0</v>
          </cell>
        </row>
        <row r="737">
          <cell r="R737">
            <v>0</v>
          </cell>
        </row>
        <row r="738">
          <cell r="R738">
            <v>0</v>
          </cell>
        </row>
        <row r="739">
          <cell r="R739">
            <v>0</v>
          </cell>
        </row>
        <row r="740">
          <cell r="R740">
            <v>0</v>
          </cell>
        </row>
        <row r="741">
          <cell r="R741">
            <v>0</v>
          </cell>
        </row>
        <row r="742">
          <cell r="R742">
            <v>0</v>
          </cell>
        </row>
        <row r="743">
          <cell r="R743">
            <v>0</v>
          </cell>
        </row>
        <row r="744">
          <cell r="R744">
            <v>0</v>
          </cell>
        </row>
        <row r="745">
          <cell r="R745">
            <v>0</v>
          </cell>
        </row>
        <row r="746">
          <cell r="R746">
            <v>0</v>
          </cell>
        </row>
        <row r="747">
          <cell r="R747">
            <v>0</v>
          </cell>
        </row>
        <row r="748">
          <cell r="R748">
            <v>0</v>
          </cell>
        </row>
        <row r="749">
          <cell r="R749">
            <v>0</v>
          </cell>
        </row>
        <row r="750">
          <cell r="R750">
            <v>0</v>
          </cell>
        </row>
        <row r="751">
          <cell r="R751">
            <v>0</v>
          </cell>
        </row>
        <row r="752">
          <cell r="R752">
            <v>0</v>
          </cell>
        </row>
        <row r="753">
          <cell r="R753">
            <v>0</v>
          </cell>
        </row>
        <row r="754">
          <cell r="R754">
            <v>0</v>
          </cell>
        </row>
        <row r="755">
          <cell r="R755">
            <v>0</v>
          </cell>
        </row>
        <row r="756">
          <cell r="R756">
            <v>0</v>
          </cell>
        </row>
        <row r="757">
          <cell r="R757">
            <v>0</v>
          </cell>
        </row>
        <row r="758">
          <cell r="R758">
            <v>0</v>
          </cell>
        </row>
        <row r="759">
          <cell r="R759">
            <v>0</v>
          </cell>
        </row>
        <row r="760">
          <cell r="R760">
            <v>0</v>
          </cell>
        </row>
        <row r="761">
          <cell r="R761">
            <v>0</v>
          </cell>
        </row>
        <row r="762">
          <cell r="R762">
            <v>0</v>
          </cell>
        </row>
        <row r="763">
          <cell r="R763">
            <v>0</v>
          </cell>
        </row>
        <row r="764">
          <cell r="R764">
            <v>0</v>
          </cell>
        </row>
        <row r="765">
          <cell r="R765">
            <v>0</v>
          </cell>
        </row>
        <row r="766">
          <cell r="R766">
            <v>0</v>
          </cell>
        </row>
        <row r="767">
          <cell r="R767">
            <v>0</v>
          </cell>
        </row>
        <row r="768">
          <cell r="R768">
            <v>0</v>
          </cell>
        </row>
        <row r="769">
          <cell r="R769">
            <v>0</v>
          </cell>
        </row>
        <row r="770">
          <cell r="R770">
            <v>0</v>
          </cell>
        </row>
        <row r="771">
          <cell r="R771">
            <v>0</v>
          </cell>
        </row>
        <row r="772">
          <cell r="R772">
            <v>0</v>
          </cell>
        </row>
        <row r="773">
          <cell r="R773">
            <v>0</v>
          </cell>
        </row>
        <row r="774">
          <cell r="R774">
            <v>0</v>
          </cell>
        </row>
        <row r="775">
          <cell r="R775">
            <v>0</v>
          </cell>
        </row>
        <row r="776">
          <cell r="R776">
            <v>0</v>
          </cell>
        </row>
        <row r="777">
          <cell r="R777">
            <v>0</v>
          </cell>
        </row>
        <row r="778">
          <cell r="R778">
            <v>0</v>
          </cell>
        </row>
        <row r="779">
          <cell r="R779">
            <v>0</v>
          </cell>
        </row>
        <row r="780">
          <cell r="R780">
            <v>0</v>
          </cell>
        </row>
        <row r="781">
          <cell r="R781">
            <v>0</v>
          </cell>
        </row>
        <row r="782">
          <cell r="R782">
            <v>0</v>
          </cell>
        </row>
        <row r="783">
          <cell r="R783">
            <v>0</v>
          </cell>
        </row>
        <row r="784">
          <cell r="R784">
            <v>0</v>
          </cell>
        </row>
        <row r="785">
          <cell r="R785">
            <v>0</v>
          </cell>
        </row>
        <row r="786">
          <cell r="R786">
            <v>0</v>
          </cell>
        </row>
        <row r="787">
          <cell r="R787">
            <v>0</v>
          </cell>
        </row>
        <row r="788">
          <cell r="R788">
            <v>0</v>
          </cell>
        </row>
        <row r="789">
          <cell r="R789">
            <v>0</v>
          </cell>
        </row>
        <row r="790">
          <cell r="R790">
            <v>0</v>
          </cell>
        </row>
        <row r="791">
          <cell r="R791">
            <v>0</v>
          </cell>
        </row>
        <row r="792">
          <cell r="R792">
            <v>0</v>
          </cell>
        </row>
        <row r="793">
          <cell r="R793">
            <v>0</v>
          </cell>
        </row>
        <row r="794">
          <cell r="R794">
            <v>0</v>
          </cell>
        </row>
        <row r="795">
          <cell r="R795">
            <v>0</v>
          </cell>
        </row>
        <row r="796">
          <cell r="R796">
            <v>0</v>
          </cell>
        </row>
        <row r="797">
          <cell r="R797">
            <v>0</v>
          </cell>
        </row>
        <row r="798">
          <cell r="R798">
            <v>0</v>
          </cell>
        </row>
        <row r="799">
          <cell r="R799">
            <v>0</v>
          </cell>
        </row>
        <row r="800">
          <cell r="R800">
            <v>0</v>
          </cell>
        </row>
        <row r="801">
          <cell r="R801">
            <v>0</v>
          </cell>
        </row>
        <row r="802">
          <cell r="R802">
            <v>0</v>
          </cell>
        </row>
        <row r="803">
          <cell r="R803">
            <v>0</v>
          </cell>
        </row>
        <row r="804">
          <cell r="R804">
            <v>0</v>
          </cell>
        </row>
        <row r="805">
          <cell r="R805">
            <v>0</v>
          </cell>
        </row>
        <row r="806">
          <cell r="R806">
            <v>0</v>
          </cell>
        </row>
        <row r="807">
          <cell r="R807">
            <v>0</v>
          </cell>
        </row>
        <row r="808">
          <cell r="R808">
            <v>0</v>
          </cell>
        </row>
        <row r="809">
          <cell r="R809">
            <v>0</v>
          </cell>
        </row>
        <row r="810">
          <cell r="R810">
            <v>0</v>
          </cell>
        </row>
        <row r="811">
          <cell r="R811">
            <v>0</v>
          </cell>
        </row>
        <row r="812">
          <cell r="R812">
            <v>0</v>
          </cell>
        </row>
        <row r="813">
          <cell r="R813">
            <v>0</v>
          </cell>
        </row>
        <row r="814">
          <cell r="R814">
            <v>0</v>
          </cell>
        </row>
        <row r="815">
          <cell r="R815">
            <v>0</v>
          </cell>
        </row>
        <row r="816">
          <cell r="R816">
            <v>0</v>
          </cell>
        </row>
        <row r="817">
          <cell r="R817">
            <v>0</v>
          </cell>
        </row>
        <row r="818">
          <cell r="R818">
            <v>0</v>
          </cell>
        </row>
        <row r="819">
          <cell r="R819">
            <v>0</v>
          </cell>
        </row>
        <row r="820">
          <cell r="R820">
            <v>0</v>
          </cell>
        </row>
        <row r="821">
          <cell r="R821">
            <v>0</v>
          </cell>
        </row>
        <row r="822">
          <cell r="R822">
            <v>0</v>
          </cell>
        </row>
        <row r="823">
          <cell r="R823">
            <v>0</v>
          </cell>
        </row>
        <row r="824">
          <cell r="R824">
            <v>0</v>
          </cell>
        </row>
        <row r="825">
          <cell r="R825">
            <v>0</v>
          </cell>
        </row>
        <row r="826">
          <cell r="R826">
            <v>0</v>
          </cell>
        </row>
        <row r="827">
          <cell r="R827">
            <v>0</v>
          </cell>
        </row>
        <row r="828">
          <cell r="R828">
            <v>0</v>
          </cell>
        </row>
        <row r="829">
          <cell r="R829">
            <v>0</v>
          </cell>
        </row>
        <row r="830">
          <cell r="R830">
            <v>0</v>
          </cell>
        </row>
        <row r="831">
          <cell r="R831">
            <v>0</v>
          </cell>
        </row>
        <row r="832">
          <cell r="R832">
            <v>0</v>
          </cell>
        </row>
        <row r="833">
          <cell r="R833">
            <v>0</v>
          </cell>
        </row>
        <row r="834">
          <cell r="R834">
            <v>0</v>
          </cell>
        </row>
        <row r="835">
          <cell r="R835">
            <v>0</v>
          </cell>
        </row>
        <row r="836">
          <cell r="R836">
            <v>0</v>
          </cell>
        </row>
        <row r="837">
          <cell r="R837">
            <v>0</v>
          </cell>
        </row>
        <row r="838">
          <cell r="R838">
            <v>0</v>
          </cell>
        </row>
        <row r="839">
          <cell r="R839">
            <v>0</v>
          </cell>
        </row>
        <row r="840">
          <cell r="R840">
            <v>0</v>
          </cell>
        </row>
        <row r="841">
          <cell r="R841">
            <v>0</v>
          </cell>
        </row>
        <row r="842">
          <cell r="R842">
            <v>0</v>
          </cell>
        </row>
        <row r="843">
          <cell r="R843">
            <v>0</v>
          </cell>
        </row>
        <row r="844">
          <cell r="R844">
            <v>0</v>
          </cell>
        </row>
        <row r="845">
          <cell r="R845">
            <v>0</v>
          </cell>
        </row>
        <row r="846">
          <cell r="R846">
            <v>0</v>
          </cell>
        </row>
        <row r="847">
          <cell r="R847">
            <v>0</v>
          </cell>
        </row>
        <row r="848">
          <cell r="R848">
            <v>0</v>
          </cell>
        </row>
        <row r="849">
          <cell r="R849">
            <v>0</v>
          </cell>
        </row>
        <row r="850">
          <cell r="R850">
            <v>0</v>
          </cell>
        </row>
        <row r="851">
          <cell r="R851">
            <v>0</v>
          </cell>
        </row>
        <row r="852">
          <cell r="R852">
            <v>0</v>
          </cell>
        </row>
        <row r="853">
          <cell r="R853">
            <v>0</v>
          </cell>
        </row>
        <row r="854">
          <cell r="R854">
            <v>0</v>
          </cell>
        </row>
        <row r="855">
          <cell r="R855">
            <v>0</v>
          </cell>
        </row>
        <row r="856">
          <cell r="R856">
            <v>0</v>
          </cell>
        </row>
        <row r="857">
          <cell r="R857">
            <v>0</v>
          </cell>
        </row>
        <row r="858">
          <cell r="R858">
            <v>0</v>
          </cell>
        </row>
        <row r="859">
          <cell r="R859">
            <v>0</v>
          </cell>
        </row>
        <row r="860">
          <cell r="R860">
            <v>0</v>
          </cell>
        </row>
        <row r="861">
          <cell r="R861">
            <v>0</v>
          </cell>
        </row>
        <row r="862">
          <cell r="R862">
            <v>0</v>
          </cell>
        </row>
        <row r="863">
          <cell r="R863">
            <v>0</v>
          </cell>
        </row>
        <row r="864">
          <cell r="R864">
            <v>0</v>
          </cell>
        </row>
        <row r="865">
          <cell r="R865">
            <v>0</v>
          </cell>
        </row>
        <row r="866">
          <cell r="R866">
            <v>0</v>
          </cell>
        </row>
        <row r="867">
          <cell r="R867">
            <v>0</v>
          </cell>
        </row>
        <row r="868">
          <cell r="R868">
            <v>0</v>
          </cell>
        </row>
        <row r="869">
          <cell r="R869">
            <v>0</v>
          </cell>
        </row>
        <row r="870">
          <cell r="R870">
            <v>0</v>
          </cell>
        </row>
        <row r="871">
          <cell r="R871">
            <v>0</v>
          </cell>
        </row>
        <row r="872">
          <cell r="R872">
            <v>0</v>
          </cell>
        </row>
        <row r="873">
          <cell r="R873">
            <v>0</v>
          </cell>
        </row>
        <row r="874">
          <cell r="R874">
            <v>0</v>
          </cell>
        </row>
        <row r="875">
          <cell r="R875">
            <v>0</v>
          </cell>
        </row>
        <row r="876">
          <cell r="R876">
            <v>0</v>
          </cell>
        </row>
        <row r="877">
          <cell r="R877">
            <v>0</v>
          </cell>
        </row>
        <row r="878">
          <cell r="R878">
            <v>0</v>
          </cell>
        </row>
        <row r="879">
          <cell r="R879">
            <v>0</v>
          </cell>
        </row>
        <row r="880">
          <cell r="R880">
            <v>0</v>
          </cell>
        </row>
        <row r="881">
          <cell r="R881">
            <v>0</v>
          </cell>
        </row>
        <row r="882">
          <cell r="R882">
            <v>0</v>
          </cell>
        </row>
        <row r="883">
          <cell r="R883">
            <v>0</v>
          </cell>
        </row>
        <row r="884">
          <cell r="R884">
            <v>0</v>
          </cell>
        </row>
        <row r="885">
          <cell r="R885">
            <v>0</v>
          </cell>
        </row>
        <row r="886">
          <cell r="R886">
            <v>0</v>
          </cell>
        </row>
        <row r="887">
          <cell r="R887">
            <v>0</v>
          </cell>
        </row>
        <row r="888">
          <cell r="R888">
            <v>0</v>
          </cell>
        </row>
        <row r="889">
          <cell r="R889">
            <v>0</v>
          </cell>
        </row>
        <row r="890">
          <cell r="R890">
            <v>0</v>
          </cell>
        </row>
        <row r="891">
          <cell r="R891">
            <v>0</v>
          </cell>
        </row>
        <row r="892">
          <cell r="R892">
            <v>0</v>
          </cell>
        </row>
        <row r="893">
          <cell r="R893">
            <v>0</v>
          </cell>
        </row>
        <row r="894">
          <cell r="R894">
            <v>0</v>
          </cell>
        </row>
        <row r="895">
          <cell r="R895">
            <v>0</v>
          </cell>
        </row>
        <row r="896">
          <cell r="R896">
            <v>0</v>
          </cell>
        </row>
        <row r="897">
          <cell r="R897">
            <v>0</v>
          </cell>
        </row>
        <row r="898">
          <cell r="R898">
            <v>0</v>
          </cell>
        </row>
        <row r="899">
          <cell r="R899">
            <v>0</v>
          </cell>
        </row>
        <row r="900">
          <cell r="R900">
            <v>0</v>
          </cell>
        </row>
        <row r="901">
          <cell r="R901">
            <v>0</v>
          </cell>
        </row>
        <row r="902">
          <cell r="R902">
            <v>0</v>
          </cell>
        </row>
        <row r="903">
          <cell r="R903">
            <v>0</v>
          </cell>
        </row>
        <row r="904">
          <cell r="R904">
            <v>0</v>
          </cell>
        </row>
        <row r="905">
          <cell r="R905">
            <v>0</v>
          </cell>
        </row>
        <row r="906">
          <cell r="R906">
            <v>0</v>
          </cell>
        </row>
        <row r="907">
          <cell r="R907">
            <v>0</v>
          </cell>
        </row>
        <row r="908">
          <cell r="R908">
            <v>0</v>
          </cell>
        </row>
        <row r="909">
          <cell r="R909">
            <v>0</v>
          </cell>
        </row>
        <row r="910">
          <cell r="R910">
            <v>0</v>
          </cell>
        </row>
        <row r="911">
          <cell r="R911">
            <v>0</v>
          </cell>
        </row>
        <row r="912">
          <cell r="R912">
            <v>0</v>
          </cell>
        </row>
        <row r="913">
          <cell r="R913">
            <v>0</v>
          </cell>
        </row>
        <row r="914">
          <cell r="R914">
            <v>0</v>
          </cell>
        </row>
        <row r="915">
          <cell r="R915">
            <v>0</v>
          </cell>
        </row>
        <row r="916">
          <cell r="R916">
            <v>0</v>
          </cell>
        </row>
        <row r="917">
          <cell r="R917">
            <v>0</v>
          </cell>
        </row>
        <row r="918">
          <cell r="R918">
            <v>0</v>
          </cell>
        </row>
        <row r="919">
          <cell r="R919">
            <v>0</v>
          </cell>
        </row>
        <row r="920">
          <cell r="R920">
            <v>0</v>
          </cell>
        </row>
        <row r="921">
          <cell r="R921">
            <v>0</v>
          </cell>
        </row>
        <row r="922">
          <cell r="R922">
            <v>0</v>
          </cell>
        </row>
        <row r="923">
          <cell r="R923">
            <v>0</v>
          </cell>
        </row>
        <row r="924">
          <cell r="R924">
            <v>0</v>
          </cell>
        </row>
        <row r="925">
          <cell r="R925">
            <v>0</v>
          </cell>
        </row>
        <row r="926">
          <cell r="R926">
            <v>0</v>
          </cell>
        </row>
        <row r="927">
          <cell r="R927">
            <v>0</v>
          </cell>
        </row>
        <row r="928">
          <cell r="R928">
            <v>0</v>
          </cell>
        </row>
        <row r="929">
          <cell r="R929">
            <v>0</v>
          </cell>
        </row>
        <row r="930">
          <cell r="R930">
            <v>0</v>
          </cell>
        </row>
        <row r="931">
          <cell r="R931">
            <v>0</v>
          </cell>
        </row>
        <row r="932">
          <cell r="R932">
            <v>0</v>
          </cell>
        </row>
        <row r="933">
          <cell r="R933">
            <v>0</v>
          </cell>
        </row>
        <row r="934">
          <cell r="R934">
            <v>0</v>
          </cell>
        </row>
        <row r="935">
          <cell r="R935">
            <v>0</v>
          </cell>
        </row>
        <row r="936">
          <cell r="R936">
            <v>0</v>
          </cell>
        </row>
        <row r="937">
          <cell r="R937">
            <v>0</v>
          </cell>
        </row>
        <row r="938">
          <cell r="R938">
            <v>0</v>
          </cell>
        </row>
        <row r="939">
          <cell r="R939">
            <v>0</v>
          </cell>
        </row>
        <row r="940">
          <cell r="R940">
            <v>0</v>
          </cell>
        </row>
        <row r="941">
          <cell r="R941">
            <v>0</v>
          </cell>
        </row>
        <row r="942">
          <cell r="R942">
            <v>0</v>
          </cell>
        </row>
        <row r="943">
          <cell r="R943">
            <v>0</v>
          </cell>
        </row>
        <row r="944">
          <cell r="R944">
            <v>0</v>
          </cell>
        </row>
        <row r="945">
          <cell r="R945">
            <v>0</v>
          </cell>
        </row>
        <row r="946">
          <cell r="R946">
            <v>0</v>
          </cell>
        </row>
        <row r="947">
          <cell r="R947">
            <v>0</v>
          </cell>
        </row>
        <row r="948">
          <cell r="R948">
            <v>0</v>
          </cell>
        </row>
        <row r="949">
          <cell r="R949">
            <v>0</v>
          </cell>
        </row>
        <row r="950">
          <cell r="R950">
            <v>0</v>
          </cell>
        </row>
        <row r="951">
          <cell r="R951">
            <v>0</v>
          </cell>
        </row>
        <row r="952">
          <cell r="R952">
            <v>0</v>
          </cell>
        </row>
        <row r="953">
          <cell r="R953">
            <v>0</v>
          </cell>
        </row>
        <row r="954">
          <cell r="R954">
            <v>0</v>
          </cell>
        </row>
        <row r="955">
          <cell r="R955">
            <v>0</v>
          </cell>
        </row>
        <row r="956">
          <cell r="R956">
            <v>0</v>
          </cell>
        </row>
        <row r="957">
          <cell r="R957">
            <v>0</v>
          </cell>
        </row>
        <row r="958">
          <cell r="R958">
            <v>0</v>
          </cell>
        </row>
        <row r="959">
          <cell r="R959">
            <v>0</v>
          </cell>
        </row>
        <row r="960">
          <cell r="R960">
            <v>0</v>
          </cell>
        </row>
        <row r="961">
          <cell r="R961">
            <v>0</v>
          </cell>
        </row>
        <row r="962">
          <cell r="R962">
            <v>0</v>
          </cell>
        </row>
        <row r="963">
          <cell r="R963">
            <v>0</v>
          </cell>
        </row>
        <row r="964">
          <cell r="R964">
            <v>0</v>
          </cell>
        </row>
        <row r="965">
          <cell r="R965">
            <v>0</v>
          </cell>
        </row>
        <row r="966">
          <cell r="R966">
            <v>0</v>
          </cell>
        </row>
        <row r="967">
          <cell r="R967">
            <v>0</v>
          </cell>
        </row>
        <row r="968">
          <cell r="R968">
            <v>0</v>
          </cell>
        </row>
        <row r="969">
          <cell r="R969">
            <v>0</v>
          </cell>
        </row>
        <row r="970">
          <cell r="R970">
            <v>0</v>
          </cell>
        </row>
        <row r="971">
          <cell r="R971">
            <v>0</v>
          </cell>
        </row>
        <row r="972">
          <cell r="R972">
            <v>0</v>
          </cell>
        </row>
        <row r="973">
          <cell r="R973">
            <v>0</v>
          </cell>
        </row>
        <row r="974">
          <cell r="R974">
            <v>0</v>
          </cell>
        </row>
        <row r="975">
          <cell r="R975">
            <v>0</v>
          </cell>
        </row>
        <row r="976">
          <cell r="R976">
            <v>0</v>
          </cell>
        </row>
        <row r="977">
          <cell r="R977">
            <v>0</v>
          </cell>
        </row>
        <row r="978">
          <cell r="R978">
            <v>0</v>
          </cell>
        </row>
        <row r="979">
          <cell r="R979">
            <v>0</v>
          </cell>
        </row>
        <row r="980">
          <cell r="R980">
            <v>0</v>
          </cell>
        </row>
        <row r="981">
          <cell r="R981">
            <v>0</v>
          </cell>
        </row>
        <row r="982">
          <cell r="R982">
            <v>0</v>
          </cell>
        </row>
        <row r="983">
          <cell r="R983">
            <v>0</v>
          </cell>
        </row>
        <row r="984">
          <cell r="R984">
            <v>0</v>
          </cell>
        </row>
        <row r="985">
          <cell r="R985">
            <v>0</v>
          </cell>
        </row>
        <row r="986">
          <cell r="R986">
            <v>0</v>
          </cell>
        </row>
        <row r="987">
          <cell r="R987">
            <v>0</v>
          </cell>
        </row>
        <row r="988">
          <cell r="R988">
            <v>0</v>
          </cell>
        </row>
        <row r="989">
          <cell r="R989">
            <v>0</v>
          </cell>
        </row>
        <row r="990">
          <cell r="R990">
            <v>0</v>
          </cell>
        </row>
        <row r="991">
          <cell r="R991">
            <v>0</v>
          </cell>
        </row>
        <row r="992">
          <cell r="R992">
            <v>0</v>
          </cell>
        </row>
        <row r="993">
          <cell r="R993">
            <v>0</v>
          </cell>
        </row>
        <row r="994">
          <cell r="R994">
            <v>0</v>
          </cell>
        </row>
        <row r="995">
          <cell r="R995">
            <v>0</v>
          </cell>
        </row>
        <row r="996">
          <cell r="R996">
            <v>0</v>
          </cell>
        </row>
        <row r="997">
          <cell r="R997">
            <v>0</v>
          </cell>
        </row>
        <row r="998">
          <cell r="R998">
            <v>0</v>
          </cell>
        </row>
        <row r="999">
          <cell r="R999">
            <v>0</v>
          </cell>
        </row>
        <row r="1000">
          <cell r="R1000">
            <v>0</v>
          </cell>
        </row>
        <row r="1001">
          <cell r="R1001">
            <v>0</v>
          </cell>
        </row>
        <row r="1002">
          <cell r="R1002">
            <v>0</v>
          </cell>
        </row>
        <row r="1003">
          <cell r="R1003">
            <v>0</v>
          </cell>
        </row>
        <row r="1004">
          <cell r="R1004">
            <v>0</v>
          </cell>
        </row>
        <row r="1005">
          <cell r="R1005">
            <v>0</v>
          </cell>
        </row>
        <row r="1006">
          <cell r="R1006">
            <v>0</v>
          </cell>
        </row>
        <row r="1007">
          <cell r="R1007">
            <v>0</v>
          </cell>
        </row>
        <row r="1008">
          <cell r="R1008">
            <v>0</v>
          </cell>
        </row>
        <row r="1009">
          <cell r="R1009">
            <v>0</v>
          </cell>
        </row>
        <row r="1010">
          <cell r="R1010">
            <v>0</v>
          </cell>
        </row>
        <row r="1011">
          <cell r="R1011">
            <v>0</v>
          </cell>
        </row>
        <row r="1012">
          <cell r="R1012">
            <v>0</v>
          </cell>
        </row>
        <row r="1013">
          <cell r="R1013">
            <v>0</v>
          </cell>
        </row>
        <row r="1014">
          <cell r="R1014">
            <v>0</v>
          </cell>
        </row>
        <row r="1015">
          <cell r="R1015">
            <v>0</v>
          </cell>
        </row>
        <row r="1016">
          <cell r="R1016">
            <v>0</v>
          </cell>
        </row>
        <row r="1017">
          <cell r="R1017">
            <v>0</v>
          </cell>
        </row>
        <row r="1018">
          <cell r="R1018">
            <v>0</v>
          </cell>
        </row>
        <row r="1019">
          <cell r="R1019">
            <v>0</v>
          </cell>
        </row>
        <row r="1020">
          <cell r="R1020">
            <v>0</v>
          </cell>
        </row>
        <row r="1021">
          <cell r="R1021">
            <v>0</v>
          </cell>
        </row>
        <row r="1022">
          <cell r="R1022">
            <v>0</v>
          </cell>
        </row>
        <row r="1023">
          <cell r="R1023">
            <v>0</v>
          </cell>
        </row>
        <row r="1024">
          <cell r="R1024">
            <v>0</v>
          </cell>
        </row>
        <row r="1025">
          <cell r="R1025">
            <v>0</v>
          </cell>
        </row>
        <row r="1026">
          <cell r="R1026">
            <v>0</v>
          </cell>
        </row>
        <row r="1027">
          <cell r="R1027">
            <v>0</v>
          </cell>
        </row>
        <row r="1028">
          <cell r="R1028">
            <v>0</v>
          </cell>
        </row>
        <row r="1029">
          <cell r="R1029">
            <v>0</v>
          </cell>
        </row>
        <row r="1030">
          <cell r="R1030">
            <v>0</v>
          </cell>
        </row>
        <row r="1031">
          <cell r="R1031">
            <v>0</v>
          </cell>
        </row>
        <row r="1032">
          <cell r="R1032">
            <v>0</v>
          </cell>
        </row>
        <row r="1033">
          <cell r="R1033">
            <v>0</v>
          </cell>
        </row>
        <row r="1034">
          <cell r="R1034">
            <v>0</v>
          </cell>
        </row>
        <row r="1035">
          <cell r="R1035">
            <v>0</v>
          </cell>
        </row>
        <row r="1036">
          <cell r="R1036">
            <v>0</v>
          </cell>
        </row>
        <row r="1037">
          <cell r="R1037">
            <v>0</v>
          </cell>
        </row>
        <row r="1038">
          <cell r="R1038">
            <v>0</v>
          </cell>
        </row>
        <row r="1039">
          <cell r="R1039">
            <v>0</v>
          </cell>
        </row>
        <row r="1040">
          <cell r="R1040">
            <v>0</v>
          </cell>
        </row>
        <row r="1041">
          <cell r="R1041">
            <v>0</v>
          </cell>
        </row>
        <row r="1042">
          <cell r="R1042">
            <v>0</v>
          </cell>
        </row>
        <row r="1043">
          <cell r="R1043">
            <v>0</v>
          </cell>
        </row>
        <row r="1044">
          <cell r="R1044">
            <v>0</v>
          </cell>
        </row>
        <row r="1045">
          <cell r="R1045">
            <v>0</v>
          </cell>
        </row>
        <row r="1046">
          <cell r="R1046">
            <v>0</v>
          </cell>
        </row>
        <row r="1047">
          <cell r="R1047">
            <v>0</v>
          </cell>
        </row>
        <row r="1048">
          <cell r="R1048">
            <v>0</v>
          </cell>
        </row>
        <row r="1049">
          <cell r="R1049">
            <v>0</v>
          </cell>
        </row>
        <row r="1050">
          <cell r="R1050">
            <v>0</v>
          </cell>
        </row>
        <row r="1051">
          <cell r="R1051">
            <v>0</v>
          </cell>
        </row>
        <row r="1052">
          <cell r="R1052">
            <v>0</v>
          </cell>
        </row>
        <row r="1053">
          <cell r="R1053">
            <v>0</v>
          </cell>
        </row>
        <row r="1054">
          <cell r="R1054">
            <v>0</v>
          </cell>
        </row>
        <row r="1055">
          <cell r="R1055">
            <v>0</v>
          </cell>
        </row>
        <row r="1056">
          <cell r="R1056">
            <v>0</v>
          </cell>
        </row>
        <row r="1057">
          <cell r="R1057">
            <v>0</v>
          </cell>
        </row>
        <row r="1058">
          <cell r="R1058">
            <v>0</v>
          </cell>
        </row>
        <row r="1059">
          <cell r="R1059">
            <v>0</v>
          </cell>
        </row>
        <row r="1060">
          <cell r="R1060">
            <v>0</v>
          </cell>
        </row>
        <row r="1061">
          <cell r="R1061">
            <v>0</v>
          </cell>
        </row>
        <row r="1062">
          <cell r="R1062">
            <v>0</v>
          </cell>
        </row>
        <row r="1063">
          <cell r="R1063">
            <v>0</v>
          </cell>
        </row>
        <row r="1064">
          <cell r="R1064">
            <v>0</v>
          </cell>
        </row>
        <row r="1065">
          <cell r="R1065">
            <v>0</v>
          </cell>
        </row>
        <row r="1066">
          <cell r="R1066">
            <v>0</v>
          </cell>
        </row>
        <row r="1067">
          <cell r="R1067">
            <v>0</v>
          </cell>
        </row>
        <row r="1068">
          <cell r="R1068">
            <v>0</v>
          </cell>
        </row>
        <row r="1069">
          <cell r="R1069">
            <v>0</v>
          </cell>
        </row>
        <row r="1070">
          <cell r="R1070">
            <v>0</v>
          </cell>
        </row>
        <row r="1071">
          <cell r="R1071">
            <v>0</v>
          </cell>
        </row>
        <row r="1072">
          <cell r="R1072">
            <v>0</v>
          </cell>
        </row>
        <row r="1073">
          <cell r="R1073">
            <v>0</v>
          </cell>
        </row>
        <row r="1074">
          <cell r="R1074">
            <v>0</v>
          </cell>
        </row>
        <row r="1075">
          <cell r="R1075">
            <v>0</v>
          </cell>
        </row>
        <row r="1076">
          <cell r="R1076">
            <v>0</v>
          </cell>
        </row>
        <row r="1077">
          <cell r="R1077">
            <v>0</v>
          </cell>
        </row>
        <row r="1078">
          <cell r="R1078">
            <v>0</v>
          </cell>
        </row>
        <row r="1079">
          <cell r="R1079">
            <v>0</v>
          </cell>
        </row>
        <row r="1080">
          <cell r="R1080">
            <v>0</v>
          </cell>
        </row>
        <row r="1081">
          <cell r="R1081">
            <v>0</v>
          </cell>
        </row>
        <row r="1082">
          <cell r="R1082">
            <v>0</v>
          </cell>
        </row>
        <row r="1083">
          <cell r="R1083">
            <v>0</v>
          </cell>
        </row>
        <row r="1084">
          <cell r="R1084">
            <v>0</v>
          </cell>
        </row>
        <row r="1085">
          <cell r="R1085">
            <v>0</v>
          </cell>
        </row>
        <row r="1086">
          <cell r="R1086">
            <v>0</v>
          </cell>
        </row>
        <row r="1087">
          <cell r="R1087">
            <v>0</v>
          </cell>
        </row>
        <row r="1088">
          <cell r="R1088">
            <v>0</v>
          </cell>
        </row>
        <row r="1089">
          <cell r="R1089">
            <v>0</v>
          </cell>
        </row>
        <row r="1090">
          <cell r="R1090">
            <v>0</v>
          </cell>
        </row>
        <row r="1091">
          <cell r="R1091">
            <v>0</v>
          </cell>
        </row>
        <row r="1092">
          <cell r="R1092">
            <v>0</v>
          </cell>
        </row>
        <row r="1093">
          <cell r="R1093">
            <v>0</v>
          </cell>
        </row>
        <row r="1094">
          <cell r="R1094">
            <v>0</v>
          </cell>
        </row>
        <row r="1095">
          <cell r="R1095">
            <v>0</v>
          </cell>
        </row>
        <row r="1096">
          <cell r="R1096">
            <v>0</v>
          </cell>
        </row>
        <row r="1097">
          <cell r="R1097">
            <v>0</v>
          </cell>
        </row>
        <row r="1098">
          <cell r="R1098">
            <v>0</v>
          </cell>
        </row>
        <row r="1099">
          <cell r="R1099">
            <v>0</v>
          </cell>
        </row>
        <row r="1100">
          <cell r="R1100">
            <v>0</v>
          </cell>
        </row>
        <row r="1101">
          <cell r="R1101">
            <v>0</v>
          </cell>
        </row>
        <row r="1102">
          <cell r="R1102">
            <v>0</v>
          </cell>
        </row>
        <row r="1103">
          <cell r="R1103">
            <v>0</v>
          </cell>
        </row>
        <row r="1104">
          <cell r="R1104">
            <v>0</v>
          </cell>
        </row>
        <row r="1105">
          <cell r="R1105">
            <v>0</v>
          </cell>
        </row>
        <row r="1106">
          <cell r="R1106">
            <v>0</v>
          </cell>
        </row>
        <row r="1107">
          <cell r="R1107">
            <v>0</v>
          </cell>
        </row>
        <row r="1108">
          <cell r="R1108">
            <v>0</v>
          </cell>
        </row>
        <row r="1109">
          <cell r="R1109">
            <v>0</v>
          </cell>
        </row>
        <row r="1110">
          <cell r="R1110">
            <v>0</v>
          </cell>
        </row>
        <row r="1111">
          <cell r="R1111">
            <v>0</v>
          </cell>
        </row>
        <row r="1112">
          <cell r="R1112">
            <v>0</v>
          </cell>
        </row>
        <row r="1113">
          <cell r="R1113">
            <v>0</v>
          </cell>
        </row>
        <row r="1114">
          <cell r="R1114">
            <v>0</v>
          </cell>
        </row>
        <row r="1115">
          <cell r="R1115">
            <v>0</v>
          </cell>
        </row>
        <row r="1116">
          <cell r="R1116">
            <v>0</v>
          </cell>
        </row>
        <row r="1117">
          <cell r="R1117">
            <v>0</v>
          </cell>
        </row>
        <row r="1118">
          <cell r="R1118">
            <v>0</v>
          </cell>
        </row>
        <row r="1119">
          <cell r="R1119">
            <v>0</v>
          </cell>
        </row>
        <row r="1120">
          <cell r="R1120">
            <v>0</v>
          </cell>
        </row>
        <row r="1121">
          <cell r="R1121">
            <v>0</v>
          </cell>
        </row>
        <row r="1122">
          <cell r="R1122">
            <v>0</v>
          </cell>
        </row>
        <row r="1123">
          <cell r="R1123">
            <v>0</v>
          </cell>
        </row>
        <row r="1124">
          <cell r="R1124">
            <v>0</v>
          </cell>
        </row>
        <row r="1125">
          <cell r="R1125">
            <v>0</v>
          </cell>
        </row>
        <row r="1126">
          <cell r="R1126">
            <v>0</v>
          </cell>
        </row>
        <row r="1127">
          <cell r="R1127">
            <v>0</v>
          </cell>
        </row>
        <row r="1128">
          <cell r="R1128">
            <v>0</v>
          </cell>
        </row>
        <row r="1129">
          <cell r="R1129">
            <v>0</v>
          </cell>
        </row>
        <row r="1130">
          <cell r="R1130">
            <v>0</v>
          </cell>
        </row>
        <row r="1131">
          <cell r="R1131">
            <v>0</v>
          </cell>
        </row>
        <row r="1132">
          <cell r="R1132">
            <v>0</v>
          </cell>
        </row>
        <row r="1133">
          <cell r="R1133">
            <v>0</v>
          </cell>
        </row>
        <row r="1134">
          <cell r="R1134">
            <v>0</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Query variables"/>
      <sheetName val="BW results"/>
      <sheetName val="EP results"/>
      <sheetName val="Adjustments"/>
      <sheetName val="Final Results"/>
      <sheetName val="Cashflow"/>
      <sheetName val="Dec04_CSL"/>
    </sheetNames>
    <sheetDataSet>
      <sheetData sheetId="0" refreshError="1"/>
      <sheetData sheetId="1" refreshError="1"/>
      <sheetData sheetId="2" refreshError="1"/>
      <sheetData sheetId="3" refreshError="1"/>
      <sheetData sheetId="4" refreshError="1"/>
      <sheetData sheetId="5" refreshError="1">
        <row r="55">
          <cell r="J55">
            <v>85.7</v>
          </cell>
          <cell r="K55">
            <v>77.3</v>
          </cell>
          <cell r="M55">
            <v>56.6</v>
          </cell>
        </row>
        <row r="56">
          <cell r="J56">
            <v>0</v>
          </cell>
          <cell r="K56">
            <v>0</v>
          </cell>
          <cell r="M56">
            <v>0</v>
          </cell>
        </row>
        <row r="57">
          <cell r="J57">
            <v>85.7</v>
          </cell>
          <cell r="K57">
            <v>77.3</v>
          </cell>
          <cell r="M57">
            <v>56.6</v>
          </cell>
        </row>
        <row r="58">
          <cell r="J58">
            <v>78.3</v>
          </cell>
          <cell r="K58">
            <v>82.9</v>
          </cell>
          <cell r="M58">
            <v>53.9</v>
          </cell>
        </row>
        <row r="59">
          <cell r="J59">
            <v>0</v>
          </cell>
          <cell r="K59">
            <v>0</v>
          </cell>
          <cell r="M59">
            <v>0</v>
          </cell>
        </row>
        <row r="60">
          <cell r="J60">
            <v>78.3</v>
          </cell>
          <cell r="K60">
            <v>82.9</v>
          </cell>
          <cell r="M60">
            <v>53.9</v>
          </cell>
        </row>
        <row r="61">
          <cell r="J61">
            <v>0.91365227537922977</v>
          </cell>
          <cell r="K61">
            <v>1.072445019404916</v>
          </cell>
          <cell r="M61">
            <v>0.95229681978798586</v>
          </cell>
        </row>
      </sheetData>
      <sheetData sheetId="6" refreshError="1"/>
      <sheetData sheetId="7" refreshError="1"/>
      <sheetData sheetId="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Validation lists"/>
      <sheetName val="TM1Settings"/>
      <sheetName val="Cover sheet"/>
      <sheetName val="MFSL Central Overheads"/>
      <sheetName val="MFSL Central BS"/>
      <sheetName val="MFSL Central CF"/>
      <sheetName val="Pie Chart"/>
      <sheetName val="Corporate Centre"/>
      <sheetName val="Start"/>
      <sheetName val="Finance"/>
      <sheetName val="CT_Finance"/>
      <sheetName val="Euston Road"/>
      <sheetName val="CT_Euston Rd"/>
      <sheetName val="Legal"/>
      <sheetName val="CT_Legal"/>
      <sheetName val="Business Systems"/>
      <sheetName val="CT_Business Sytems"/>
      <sheetName val="Purchasing"/>
      <sheetName val="CT_Purchasing"/>
      <sheetName val="SSC - AP"/>
      <sheetName val="CT_SSC - AP"/>
      <sheetName val="Project Equip"/>
      <sheetName val="CT_Project Equip"/>
      <sheetName val="Managing Director"/>
      <sheetName val="CT_MD"/>
      <sheetName val="Operations"/>
      <sheetName val="CT_Operations"/>
      <sheetName val="Human Resources"/>
      <sheetName val="CT_Human Resources"/>
      <sheetName val="Health &amp; Safety"/>
      <sheetName val="CT_SHE"/>
      <sheetName val="Engagement"/>
      <sheetName val="CT_Engagement"/>
      <sheetName val="Training"/>
      <sheetName val="CT_Training"/>
      <sheetName val="Quality Assurance"/>
      <sheetName val="CT_Quality Assurance"/>
      <sheetName val="Business Development"/>
      <sheetName val="CT_Business Development"/>
      <sheetName val="End"/>
      <sheetName val="Cover sheet (2)"/>
      <sheetName val="No Detail"/>
      <sheetName val="Up Load sheet (17)"/>
      <sheetName val="Cover"/>
      <sheetName val="Causal Trac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134">
          <cell r="H134" t="str">
            <v>Salaries and wages</v>
          </cell>
          <cell r="J134">
            <v>8861.23</v>
          </cell>
          <cell r="K134">
            <v>12737.83</v>
          </cell>
          <cell r="L134">
            <v>12984.83</v>
          </cell>
          <cell r="M134">
            <v>12784.83</v>
          </cell>
          <cell r="N134">
            <v>25826.5</v>
          </cell>
          <cell r="O134">
            <v>22666.789999999997</v>
          </cell>
          <cell r="P134">
            <v>22663.89</v>
          </cell>
          <cell r="Q134">
            <v>22663.89</v>
          </cell>
          <cell r="R134">
            <v>22669.39</v>
          </cell>
          <cell r="S134">
            <v>21660.341333333334</v>
          </cell>
          <cell r="T134">
            <v>21993.674666666666</v>
          </cell>
          <cell r="U134">
            <v>21993.674666666666</v>
          </cell>
          <cell r="V134">
            <v>229506.87066666668</v>
          </cell>
          <cell r="X134">
            <v>21527.843333333331</v>
          </cell>
          <cell r="Y134">
            <v>21527.843333333331</v>
          </cell>
          <cell r="Z134">
            <v>21527.843333333331</v>
          </cell>
          <cell r="AA134">
            <v>21527.843333333331</v>
          </cell>
          <cell r="AB134">
            <v>21527.843333333331</v>
          </cell>
          <cell r="AC134">
            <v>21527.843333333331</v>
          </cell>
          <cell r="AD134">
            <v>21527.843333333331</v>
          </cell>
          <cell r="AE134">
            <v>21527.843333333331</v>
          </cell>
          <cell r="AF134">
            <v>21527.843333333331</v>
          </cell>
          <cell r="AG134">
            <v>21527.843333333331</v>
          </cell>
          <cell r="AH134">
            <v>21527.843333333331</v>
          </cell>
          <cell r="AI134">
            <v>21527.843333333331</v>
          </cell>
          <cell r="AJ134">
            <v>258334.12</v>
          </cell>
          <cell r="AL134">
            <v>21935.570866666665</v>
          </cell>
          <cell r="AM134">
            <v>21935.570866666665</v>
          </cell>
          <cell r="AN134">
            <v>21935.570866666665</v>
          </cell>
          <cell r="AO134">
            <v>21935.570866666665</v>
          </cell>
          <cell r="AP134">
            <v>21935.570866666665</v>
          </cell>
          <cell r="AQ134">
            <v>21935.570866666665</v>
          </cell>
          <cell r="AR134">
            <v>21935.570866666665</v>
          </cell>
          <cell r="AS134">
            <v>21935.570866666665</v>
          </cell>
          <cell r="AT134">
            <v>21935.570866666665</v>
          </cell>
          <cell r="AU134">
            <v>21935.570866666665</v>
          </cell>
          <cell r="AV134">
            <v>21935.570866666665</v>
          </cell>
          <cell r="AW134">
            <v>21935.570866666665</v>
          </cell>
          <cell r="AX134">
            <v>263226.8504</v>
          </cell>
          <cell r="AZ134">
            <v>22351.452950666669</v>
          </cell>
          <cell r="BA134">
            <v>22351.452950666669</v>
          </cell>
          <cell r="BB134">
            <v>22351.452950666669</v>
          </cell>
          <cell r="BC134">
            <v>22351.452950666669</v>
          </cell>
          <cell r="BD134">
            <v>22351.452950666669</v>
          </cell>
          <cell r="BE134">
            <v>22351.452950666669</v>
          </cell>
          <cell r="BF134">
            <v>22351.452950666669</v>
          </cell>
          <cell r="BG134">
            <v>22351.452950666669</v>
          </cell>
          <cell r="BH134">
            <v>22351.452950666669</v>
          </cell>
          <cell r="BI134">
            <v>22351.452950666669</v>
          </cell>
          <cell r="BJ134">
            <v>22351.452950666669</v>
          </cell>
          <cell r="BK134">
            <v>22351.452950666669</v>
          </cell>
          <cell r="BL134">
            <v>268217.43540799996</v>
          </cell>
        </row>
        <row r="135">
          <cell r="H135" t="str">
            <v xml:space="preserve">Temporary staff </v>
          </cell>
          <cell r="J135">
            <v>0</v>
          </cell>
          <cell r="K135">
            <v>0</v>
          </cell>
          <cell r="L135">
            <v>0</v>
          </cell>
          <cell r="M135">
            <v>0</v>
          </cell>
          <cell r="N135">
            <v>0</v>
          </cell>
          <cell r="O135">
            <v>0</v>
          </cell>
          <cell r="P135">
            <v>0</v>
          </cell>
          <cell r="Q135">
            <v>0</v>
          </cell>
          <cell r="R135">
            <v>0</v>
          </cell>
          <cell r="S135">
            <v>0</v>
          </cell>
          <cell r="T135">
            <v>0</v>
          </cell>
          <cell r="U135">
            <v>0</v>
          </cell>
          <cell r="V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L135">
            <v>0</v>
          </cell>
          <cell r="AM135">
            <v>0</v>
          </cell>
          <cell r="AN135">
            <v>0</v>
          </cell>
          <cell r="AO135">
            <v>0</v>
          </cell>
          <cell r="AP135">
            <v>0</v>
          </cell>
          <cell r="AQ135">
            <v>0</v>
          </cell>
          <cell r="AR135">
            <v>0</v>
          </cell>
          <cell r="AS135">
            <v>0</v>
          </cell>
          <cell r="AT135">
            <v>0</v>
          </cell>
          <cell r="AU135">
            <v>0</v>
          </cell>
          <cell r="AV135">
            <v>0</v>
          </cell>
          <cell r="AW135">
            <v>0</v>
          </cell>
          <cell r="AX135">
            <v>0</v>
          </cell>
          <cell r="AZ135">
            <v>0</v>
          </cell>
          <cell r="BA135">
            <v>0</v>
          </cell>
          <cell r="BB135">
            <v>0</v>
          </cell>
          <cell r="BC135">
            <v>0</v>
          </cell>
          <cell r="BD135">
            <v>0</v>
          </cell>
          <cell r="BE135">
            <v>0</v>
          </cell>
          <cell r="BF135">
            <v>0</v>
          </cell>
          <cell r="BG135">
            <v>0</v>
          </cell>
          <cell r="BH135">
            <v>0</v>
          </cell>
          <cell r="BI135">
            <v>0</v>
          </cell>
          <cell r="BJ135">
            <v>0</v>
          </cell>
          <cell r="BK135">
            <v>0</v>
          </cell>
          <cell r="BL135">
            <v>0</v>
          </cell>
        </row>
        <row r="136">
          <cell r="H136" t="str">
            <v>Other people costs</v>
          </cell>
          <cell r="J136">
            <v>0</v>
          </cell>
          <cell r="K136">
            <v>0</v>
          </cell>
          <cell r="L136">
            <v>790</v>
          </cell>
          <cell r="M136">
            <v>22</v>
          </cell>
          <cell r="N136">
            <v>22</v>
          </cell>
          <cell r="O136">
            <v>15000</v>
          </cell>
          <cell r="P136">
            <v>0</v>
          </cell>
          <cell r="Q136">
            <v>0</v>
          </cell>
          <cell r="R136">
            <v>0</v>
          </cell>
          <cell r="S136">
            <v>0</v>
          </cell>
          <cell r="T136">
            <v>0</v>
          </cell>
          <cell r="U136">
            <v>0</v>
          </cell>
          <cell r="V136">
            <v>15834</v>
          </cell>
          <cell r="X136">
            <v>500</v>
          </cell>
          <cell r="Y136">
            <v>500</v>
          </cell>
          <cell r="Z136">
            <v>500</v>
          </cell>
          <cell r="AA136">
            <v>500</v>
          </cell>
          <cell r="AB136">
            <v>500</v>
          </cell>
          <cell r="AC136">
            <v>500</v>
          </cell>
          <cell r="AD136">
            <v>500</v>
          </cell>
          <cell r="AE136">
            <v>500</v>
          </cell>
          <cell r="AF136">
            <v>500</v>
          </cell>
          <cell r="AG136">
            <v>500</v>
          </cell>
          <cell r="AH136">
            <v>500</v>
          </cell>
          <cell r="AI136">
            <v>500</v>
          </cell>
          <cell r="AJ136">
            <v>6000</v>
          </cell>
          <cell r="AL136">
            <v>500</v>
          </cell>
          <cell r="AM136">
            <v>500</v>
          </cell>
          <cell r="AN136">
            <v>500</v>
          </cell>
          <cell r="AO136">
            <v>500</v>
          </cell>
          <cell r="AP136">
            <v>500</v>
          </cell>
          <cell r="AQ136">
            <v>500</v>
          </cell>
          <cell r="AR136">
            <v>500</v>
          </cell>
          <cell r="AS136">
            <v>500</v>
          </cell>
          <cell r="AT136">
            <v>500</v>
          </cell>
          <cell r="AU136">
            <v>500</v>
          </cell>
          <cell r="AV136">
            <v>500</v>
          </cell>
          <cell r="AW136">
            <v>500</v>
          </cell>
          <cell r="AX136">
            <v>6000</v>
          </cell>
          <cell r="AZ136">
            <v>500</v>
          </cell>
          <cell r="BA136">
            <v>500</v>
          </cell>
          <cell r="BB136">
            <v>500</v>
          </cell>
          <cell r="BC136">
            <v>500</v>
          </cell>
          <cell r="BD136">
            <v>500</v>
          </cell>
          <cell r="BE136">
            <v>500</v>
          </cell>
          <cell r="BF136">
            <v>500</v>
          </cell>
          <cell r="BG136">
            <v>500</v>
          </cell>
          <cell r="BH136">
            <v>500</v>
          </cell>
          <cell r="BI136">
            <v>500</v>
          </cell>
          <cell r="BJ136">
            <v>500</v>
          </cell>
          <cell r="BK136">
            <v>500</v>
          </cell>
          <cell r="BL136">
            <v>6000</v>
          </cell>
        </row>
        <row r="138">
          <cell r="H138" t="str">
            <v>Professional and Consultancy</v>
          </cell>
          <cell r="J138">
            <v>812.5</v>
          </cell>
          <cell r="K138">
            <v>4685.6000000000004</v>
          </cell>
          <cell r="L138">
            <v>36544.39</v>
          </cell>
          <cell r="M138">
            <v>233519.83</v>
          </cell>
          <cell r="N138">
            <v>-24284.29</v>
          </cell>
          <cell r="O138">
            <v>-4531.1099999999997</v>
          </cell>
          <cell r="P138">
            <v>-22681.17</v>
          </cell>
          <cell r="Q138">
            <v>14976.26</v>
          </cell>
          <cell r="R138">
            <v>11013.11</v>
          </cell>
          <cell r="S138">
            <v>28000</v>
          </cell>
          <cell r="T138">
            <v>28000</v>
          </cell>
          <cell r="U138">
            <v>28000</v>
          </cell>
          <cell r="V138">
            <v>334055.12</v>
          </cell>
          <cell r="X138">
            <v>4166.666666666667</v>
          </cell>
          <cell r="Y138">
            <v>4166.666666666667</v>
          </cell>
          <cell r="Z138">
            <v>4166.666666666667</v>
          </cell>
          <cell r="AA138">
            <v>4166.666666666667</v>
          </cell>
          <cell r="AB138">
            <v>4166.666666666667</v>
          </cell>
          <cell r="AC138">
            <v>4166.666666666667</v>
          </cell>
          <cell r="AD138">
            <v>4166.666666666667</v>
          </cell>
          <cell r="AE138">
            <v>4166.666666666667</v>
          </cell>
          <cell r="AF138">
            <v>4166.666666666667</v>
          </cell>
          <cell r="AG138">
            <v>4166.666666666667</v>
          </cell>
          <cell r="AH138">
            <v>4166.666666666667</v>
          </cell>
          <cell r="AI138">
            <v>4166.666666666667</v>
          </cell>
          <cell r="AJ138">
            <v>50000</v>
          </cell>
          <cell r="AL138">
            <v>4166.666666666667</v>
          </cell>
          <cell r="AM138">
            <v>4166.666666666667</v>
          </cell>
          <cell r="AN138">
            <v>4166.666666666667</v>
          </cell>
          <cell r="AO138">
            <v>4166.666666666667</v>
          </cell>
          <cell r="AP138">
            <v>4166.666666666667</v>
          </cell>
          <cell r="AQ138">
            <v>4166.666666666667</v>
          </cell>
          <cell r="AR138">
            <v>4166.666666666667</v>
          </cell>
          <cell r="AS138">
            <v>4166.666666666667</v>
          </cell>
          <cell r="AT138">
            <v>4166.666666666667</v>
          </cell>
          <cell r="AU138">
            <v>4166.666666666667</v>
          </cell>
          <cell r="AV138">
            <v>4166.666666666667</v>
          </cell>
          <cell r="AW138">
            <v>4166.666666666667</v>
          </cell>
          <cell r="AX138">
            <v>50000</v>
          </cell>
          <cell r="AZ138">
            <v>4166.666666666667</v>
          </cell>
          <cell r="BA138">
            <v>4166.666666666667</v>
          </cell>
          <cell r="BB138">
            <v>4166.666666666667</v>
          </cell>
          <cell r="BC138">
            <v>4166.666666666667</v>
          </cell>
          <cell r="BD138">
            <v>4166.666666666667</v>
          </cell>
          <cell r="BE138">
            <v>4166.666666666667</v>
          </cell>
          <cell r="BF138">
            <v>4166.666666666667</v>
          </cell>
          <cell r="BG138">
            <v>4166.666666666667</v>
          </cell>
          <cell r="BH138">
            <v>4166.666666666667</v>
          </cell>
          <cell r="BI138">
            <v>4166.666666666667</v>
          </cell>
          <cell r="BJ138">
            <v>4166.666666666667</v>
          </cell>
          <cell r="BK138">
            <v>4166.666666666667</v>
          </cell>
          <cell r="BL138">
            <v>50000</v>
          </cell>
        </row>
        <row r="139">
          <cell r="H139" t="str">
            <v>Marketing</v>
          </cell>
          <cell r="J139">
            <v>0</v>
          </cell>
          <cell r="K139">
            <v>0</v>
          </cell>
          <cell r="L139">
            <v>0</v>
          </cell>
          <cell r="M139">
            <v>0</v>
          </cell>
          <cell r="N139">
            <v>0</v>
          </cell>
          <cell r="O139">
            <v>0</v>
          </cell>
          <cell r="P139">
            <v>0</v>
          </cell>
          <cell r="Q139">
            <v>0</v>
          </cell>
          <cell r="R139">
            <v>0</v>
          </cell>
          <cell r="S139">
            <v>0</v>
          </cell>
          <cell r="T139">
            <v>0</v>
          </cell>
          <cell r="U139">
            <v>0</v>
          </cell>
          <cell r="V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L139">
            <v>0</v>
          </cell>
          <cell r="AM139">
            <v>0</v>
          </cell>
          <cell r="AN139">
            <v>0</v>
          </cell>
          <cell r="AO139">
            <v>0</v>
          </cell>
          <cell r="AP139">
            <v>0</v>
          </cell>
          <cell r="AQ139">
            <v>0</v>
          </cell>
          <cell r="AR139">
            <v>0</v>
          </cell>
          <cell r="AS139">
            <v>0</v>
          </cell>
          <cell r="AT139">
            <v>0</v>
          </cell>
          <cell r="AU139">
            <v>0</v>
          </cell>
          <cell r="AV139">
            <v>0</v>
          </cell>
          <cell r="AW139">
            <v>0</v>
          </cell>
          <cell r="AX139">
            <v>0</v>
          </cell>
          <cell r="AZ139">
            <v>0</v>
          </cell>
          <cell r="BA139">
            <v>0</v>
          </cell>
          <cell r="BB139">
            <v>0</v>
          </cell>
          <cell r="BC139">
            <v>0</v>
          </cell>
          <cell r="BD139">
            <v>0</v>
          </cell>
          <cell r="BE139">
            <v>0</v>
          </cell>
          <cell r="BF139">
            <v>0</v>
          </cell>
          <cell r="BG139">
            <v>0</v>
          </cell>
          <cell r="BH139">
            <v>0</v>
          </cell>
          <cell r="BI139">
            <v>0</v>
          </cell>
          <cell r="BJ139">
            <v>0</v>
          </cell>
          <cell r="BK139">
            <v>0</v>
          </cell>
          <cell r="BL139">
            <v>0</v>
          </cell>
        </row>
        <row r="140">
          <cell r="H140" t="str">
            <v>Bid costs</v>
          </cell>
          <cell r="J140">
            <v>0</v>
          </cell>
          <cell r="K140">
            <v>0</v>
          </cell>
          <cell r="L140">
            <v>0</v>
          </cell>
          <cell r="M140">
            <v>0</v>
          </cell>
          <cell r="N140">
            <v>0</v>
          </cell>
          <cell r="O140">
            <v>0</v>
          </cell>
          <cell r="P140">
            <v>0</v>
          </cell>
          <cell r="Q140">
            <v>0</v>
          </cell>
          <cell r="R140">
            <v>0</v>
          </cell>
          <cell r="S140">
            <v>0</v>
          </cell>
          <cell r="T140">
            <v>0</v>
          </cell>
          <cell r="U140">
            <v>0</v>
          </cell>
          <cell r="V140">
            <v>0</v>
          </cell>
          <cell r="X140">
            <v>0</v>
          </cell>
          <cell r="Y140">
            <v>0</v>
          </cell>
          <cell r="Z140">
            <v>0</v>
          </cell>
          <cell r="AA140">
            <v>0</v>
          </cell>
          <cell r="AB140">
            <v>0</v>
          </cell>
          <cell r="AC140">
            <v>0</v>
          </cell>
          <cell r="AD140">
            <v>0</v>
          </cell>
          <cell r="AE140">
            <v>0</v>
          </cell>
          <cell r="AF140">
            <v>0</v>
          </cell>
          <cell r="AG140">
            <v>0</v>
          </cell>
          <cell r="AH140">
            <v>0</v>
          </cell>
          <cell r="AI140">
            <v>0</v>
          </cell>
          <cell r="AJ140">
            <v>0</v>
          </cell>
          <cell r="AL140">
            <v>0</v>
          </cell>
          <cell r="AM140">
            <v>0</v>
          </cell>
          <cell r="AN140">
            <v>0</v>
          </cell>
          <cell r="AO140">
            <v>0</v>
          </cell>
          <cell r="AP140">
            <v>0</v>
          </cell>
          <cell r="AQ140">
            <v>0</v>
          </cell>
          <cell r="AR140">
            <v>0</v>
          </cell>
          <cell r="AS140">
            <v>0</v>
          </cell>
          <cell r="AT140">
            <v>0</v>
          </cell>
          <cell r="AU140">
            <v>0</v>
          </cell>
          <cell r="AV140">
            <v>0</v>
          </cell>
          <cell r="AW140">
            <v>0</v>
          </cell>
          <cell r="AX140">
            <v>0</v>
          </cell>
          <cell r="AZ140">
            <v>0</v>
          </cell>
          <cell r="BA140">
            <v>0</v>
          </cell>
          <cell r="BB140">
            <v>0</v>
          </cell>
          <cell r="BC140">
            <v>0</v>
          </cell>
          <cell r="BD140">
            <v>0</v>
          </cell>
          <cell r="BE140">
            <v>0</v>
          </cell>
          <cell r="BF140">
            <v>0</v>
          </cell>
          <cell r="BG140">
            <v>0</v>
          </cell>
          <cell r="BH140">
            <v>0</v>
          </cell>
          <cell r="BI140">
            <v>0</v>
          </cell>
          <cell r="BJ140">
            <v>0</v>
          </cell>
          <cell r="BK140">
            <v>0</v>
          </cell>
          <cell r="BL140">
            <v>0</v>
          </cell>
        </row>
        <row r="141">
          <cell r="H141" t="str">
            <v>Travel &amp; expenses</v>
          </cell>
          <cell r="J141">
            <v>88.75</v>
          </cell>
          <cell r="K141">
            <v>34.799999999999997</v>
          </cell>
          <cell r="L141">
            <v>0</v>
          </cell>
          <cell r="M141">
            <v>0</v>
          </cell>
          <cell r="N141">
            <v>112.6</v>
          </cell>
          <cell r="O141">
            <v>80.7</v>
          </cell>
          <cell r="P141">
            <v>225</v>
          </cell>
          <cell r="Q141">
            <v>444.72</v>
          </cell>
          <cell r="R141">
            <v>313.42</v>
          </cell>
          <cell r="S141">
            <v>100</v>
          </cell>
          <cell r="T141">
            <v>2000</v>
          </cell>
          <cell r="U141">
            <v>100</v>
          </cell>
          <cell r="V141">
            <v>3499.99</v>
          </cell>
          <cell r="X141">
            <v>833.33333333333337</v>
          </cell>
          <cell r="Y141">
            <v>833.33333333333337</v>
          </cell>
          <cell r="Z141">
            <v>833.33333333333337</v>
          </cell>
          <cell r="AA141">
            <v>833.33333333333337</v>
          </cell>
          <cell r="AB141">
            <v>833.33333333333337</v>
          </cell>
          <cell r="AC141">
            <v>833.33333333333337</v>
          </cell>
          <cell r="AD141">
            <v>833.33333333333337</v>
          </cell>
          <cell r="AE141">
            <v>833.33333333333337</v>
          </cell>
          <cell r="AF141">
            <v>833.33333333333337</v>
          </cell>
          <cell r="AG141">
            <v>833.33333333333337</v>
          </cell>
          <cell r="AH141">
            <v>833.33333333333337</v>
          </cell>
          <cell r="AI141">
            <v>833.33333333333337</v>
          </cell>
          <cell r="AJ141">
            <v>10000</v>
          </cell>
          <cell r="AL141">
            <v>916.66666666666663</v>
          </cell>
          <cell r="AM141">
            <v>916.66666666666663</v>
          </cell>
          <cell r="AN141">
            <v>916.66666666666663</v>
          </cell>
          <cell r="AO141">
            <v>916.66666666666663</v>
          </cell>
          <cell r="AP141">
            <v>916.66666666666663</v>
          </cell>
          <cell r="AQ141">
            <v>916.66666666666663</v>
          </cell>
          <cell r="AR141">
            <v>916.66666666666663</v>
          </cell>
          <cell r="AS141">
            <v>916.66666666666663</v>
          </cell>
          <cell r="AT141">
            <v>916.66666666666663</v>
          </cell>
          <cell r="AU141">
            <v>916.66666666666663</v>
          </cell>
          <cell r="AV141">
            <v>916.66666666666663</v>
          </cell>
          <cell r="AW141">
            <v>916.66666666666663</v>
          </cell>
          <cell r="AX141">
            <v>11000</v>
          </cell>
          <cell r="AZ141">
            <v>1000</v>
          </cell>
          <cell r="BA141">
            <v>1000</v>
          </cell>
          <cell r="BB141">
            <v>1000</v>
          </cell>
          <cell r="BC141">
            <v>1000</v>
          </cell>
          <cell r="BD141">
            <v>1000</v>
          </cell>
          <cell r="BE141">
            <v>1000</v>
          </cell>
          <cell r="BF141">
            <v>1000</v>
          </cell>
          <cell r="BG141">
            <v>1000</v>
          </cell>
          <cell r="BH141">
            <v>1000</v>
          </cell>
          <cell r="BI141">
            <v>1000</v>
          </cell>
          <cell r="BJ141">
            <v>1000</v>
          </cell>
          <cell r="BK141">
            <v>1000</v>
          </cell>
          <cell r="BL141">
            <v>12000</v>
          </cell>
        </row>
        <row r="142">
          <cell r="H142" t="str">
            <v>Other Central costs</v>
          </cell>
          <cell r="J142">
            <v>0</v>
          </cell>
          <cell r="K142">
            <v>0</v>
          </cell>
          <cell r="L142">
            <v>210</v>
          </cell>
          <cell r="M142">
            <v>0</v>
          </cell>
          <cell r="N142">
            <v>0</v>
          </cell>
          <cell r="O142">
            <v>0</v>
          </cell>
          <cell r="P142">
            <v>0</v>
          </cell>
          <cell r="Q142">
            <v>0</v>
          </cell>
          <cell r="R142">
            <v>0</v>
          </cell>
          <cell r="S142">
            <v>3500</v>
          </cell>
          <cell r="T142">
            <v>0</v>
          </cell>
          <cell r="U142">
            <v>0</v>
          </cell>
          <cell r="V142">
            <v>3710</v>
          </cell>
          <cell r="X142">
            <v>341.66666666666669</v>
          </cell>
          <cell r="Y142">
            <v>341.66666666666669</v>
          </cell>
          <cell r="Z142">
            <v>341.66666666666669</v>
          </cell>
          <cell r="AA142">
            <v>341.66666666666669</v>
          </cell>
          <cell r="AB142">
            <v>341.66666666666669</v>
          </cell>
          <cell r="AC142">
            <v>341.66666666666669</v>
          </cell>
          <cell r="AD142">
            <v>341.66666666666669</v>
          </cell>
          <cell r="AE142">
            <v>341.66666666666669</v>
          </cell>
          <cell r="AF142">
            <v>341.66666666666669</v>
          </cell>
          <cell r="AG142">
            <v>341.66666666666669</v>
          </cell>
          <cell r="AH142">
            <v>341.66666666666669</v>
          </cell>
          <cell r="AI142">
            <v>341.66666666666669</v>
          </cell>
          <cell r="AJ142">
            <v>4100</v>
          </cell>
          <cell r="AL142">
            <v>341.66666666666669</v>
          </cell>
          <cell r="AM142">
            <v>341.66666666666669</v>
          </cell>
          <cell r="AN142">
            <v>341.66666666666669</v>
          </cell>
          <cell r="AO142">
            <v>341.66666666666669</v>
          </cell>
          <cell r="AP142">
            <v>341.66666666666669</v>
          </cell>
          <cell r="AQ142">
            <v>341.66666666666669</v>
          </cell>
          <cell r="AR142">
            <v>341.66666666666669</v>
          </cell>
          <cell r="AS142">
            <v>341.66666666666669</v>
          </cell>
          <cell r="AT142">
            <v>341.66666666666669</v>
          </cell>
          <cell r="AU142">
            <v>341.66666666666669</v>
          </cell>
          <cell r="AV142">
            <v>341.66666666666669</v>
          </cell>
          <cell r="AW142">
            <v>341.66666666666669</v>
          </cell>
          <cell r="AX142">
            <v>4100</v>
          </cell>
          <cell r="AZ142">
            <v>341.66666666666669</v>
          </cell>
          <cell r="BA142">
            <v>341.66666666666669</v>
          </cell>
          <cell r="BB142">
            <v>341.66666666666669</v>
          </cell>
          <cell r="BC142">
            <v>341.66666666666669</v>
          </cell>
          <cell r="BD142">
            <v>341.66666666666669</v>
          </cell>
          <cell r="BE142">
            <v>341.66666666666669</v>
          </cell>
          <cell r="BF142">
            <v>341.66666666666669</v>
          </cell>
          <cell r="BG142">
            <v>341.66666666666669</v>
          </cell>
          <cell r="BH142">
            <v>341.66666666666669</v>
          </cell>
          <cell r="BI142">
            <v>341.66666666666669</v>
          </cell>
          <cell r="BJ142">
            <v>341.66666666666669</v>
          </cell>
          <cell r="BK142">
            <v>341.66666666666669</v>
          </cell>
          <cell r="BL142">
            <v>4100</v>
          </cell>
        </row>
        <row r="144">
          <cell r="H144" t="str">
            <v>IT and Business Systems</v>
          </cell>
          <cell r="J144">
            <v>0</v>
          </cell>
          <cell r="K144">
            <v>0</v>
          </cell>
          <cell r="L144">
            <v>0</v>
          </cell>
          <cell r="M144">
            <v>0</v>
          </cell>
          <cell r="N144">
            <v>0</v>
          </cell>
          <cell r="O144">
            <v>0</v>
          </cell>
          <cell r="P144">
            <v>358.66</v>
          </cell>
          <cell r="Q144">
            <v>0</v>
          </cell>
          <cell r="R144">
            <v>0</v>
          </cell>
          <cell r="S144">
            <v>0</v>
          </cell>
          <cell r="T144">
            <v>0</v>
          </cell>
          <cell r="U144">
            <v>0</v>
          </cell>
          <cell r="V144">
            <v>358.66</v>
          </cell>
          <cell r="X144">
            <v>0</v>
          </cell>
          <cell r="Y144">
            <v>0</v>
          </cell>
          <cell r="Z144">
            <v>0</v>
          </cell>
          <cell r="AA144">
            <v>0</v>
          </cell>
          <cell r="AB144">
            <v>0</v>
          </cell>
          <cell r="AC144">
            <v>0</v>
          </cell>
          <cell r="AD144">
            <v>0</v>
          </cell>
          <cell r="AE144">
            <v>0</v>
          </cell>
          <cell r="AF144">
            <v>0</v>
          </cell>
          <cell r="AG144">
            <v>0</v>
          </cell>
          <cell r="AH144">
            <v>0</v>
          </cell>
          <cell r="AI144">
            <v>0</v>
          </cell>
          <cell r="AJ144">
            <v>0</v>
          </cell>
          <cell r="AL144">
            <v>0</v>
          </cell>
          <cell r="AM144">
            <v>0</v>
          </cell>
          <cell r="AN144">
            <v>0</v>
          </cell>
          <cell r="AO144">
            <v>0</v>
          </cell>
          <cell r="AP144">
            <v>0</v>
          </cell>
          <cell r="AQ144">
            <v>0</v>
          </cell>
          <cell r="AR144">
            <v>0</v>
          </cell>
          <cell r="AS144">
            <v>0</v>
          </cell>
          <cell r="AT144">
            <v>0</v>
          </cell>
          <cell r="AU144">
            <v>0</v>
          </cell>
          <cell r="AV144">
            <v>0</v>
          </cell>
          <cell r="AW144">
            <v>0</v>
          </cell>
          <cell r="AX144">
            <v>0</v>
          </cell>
          <cell r="AZ144">
            <v>0</v>
          </cell>
          <cell r="BA144">
            <v>0</v>
          </cell>
          <cell r="BB144">
            <v>0</v>
          </cell>
          <cell r="BC144">
            <v>0</v>
          </cell>
          <cell r="BD144">
            <v>0</v>
          </cell>
          <cell r="BE144">
            <v>0</v>
          </cell>
          <cell r="BF144">
            <v>0</v>
          </cell>
          <cell r="BG144">
            <v>0</v>
          </cell>
          <cell r="BH144">
            <v>0</v>
          </cell>
          <cell r="BI144">
            <v>0</v>
          </cell>
          <cell r="BJ144">
            <v>0</v>
          </cell>
          <cell r="BK144">
            <v>0</v>
          </cell>
          <cell r="BL144">
            <v>0</v>
          </cell>
        </row>
        <row r="145">
          <cell r="H145" t="str">
            <v>Print and stationary</v>
          </cell>
          <cell r="J145">
            <v>0</v>
          </cell>
          <cell r="K145">
            <v>0</v>
          </cell>
          <cell r="L145">
            <v>0</v>
          </cell>
          <cell r="M145">
            <v>238</v>
          </cell>
          <cell r="N145">
            <v>918.4</v>
          </cell>
          <cell r="O145">
            <v>0</v>
          </cell>
          <cell r="P145">
            <v>650</v>
          </cell>
          <cell r="Q145">
            <v>874.90000000000009</v>
          </cell>
          <cell r="R145">
            <v>0</v>
          </cell>
          <cell r="S145">
            <v>300</v>
          </cell>
          <cell r="T145">
            <v>300</v>
          </cell>
          <cell r="U145">
            <v>300</v>
          </cell>
          <cell r="V145">
            <v>3581.3</v>
          </cell>
          <cell r="X145">
            <v>0</v>
          </cell>
          <cell r="Y145">
            <v>0</v>
          </cell>
          <cell r="Z145">
            <v>0</v>
          </cell>
          <cell r="AA145">
            <v>0</v>
          </cell>
          <cell r="AB145">
            <v>0</v>
          </cell>
          <cell r="AC145">
            <v>0</v>
          </cell>
          <cell r="AD145">
            <v>0</v>
          </cell>
          <cell r="AE145">
            <v>0</v>
          </cell>
          <cell r="AF145">
            <v>0</v>
          </cell>
          <cell r="AG145">
            <v>0</v>
          </cell>
          <cell r="AH145">
            <v>0</v>
          </cell>
          <cell r="AI145">
            <v>0</v>
          </cell>
          <cell r="AJ145">
            <v>0</v>
          </cell>
          <cell r="AL145">
            <v>0</v>
          </cell>
          <cell r="AM145">
            <v>0</v>
          </cell>
          <cell r="AN145">
            <v>0</v>
          </cell>
          <cell r="AO145">
            <v>0</v>
          </cell>
          <cell r="AP145">
            <v>0</v>
          </cell>
          <cell r="AQ145">
            <v>0</v>
          </cell>
          <cell r="AR145">
            <v>0</v>
          </cell>
          <cell r="AS145">
            <v>0</v>
          </cell>
          <cell r="AT145">
            <v>0</v>
          </cell>
          <cell r="AU145">
            <v>0</v>
          </cell>
          <cell r="AV145">
            <v>0</v>
          </cell>
          <cell r="AW145">
            <v>0</v>
          </cell>
          <cell r="AX145">
            <v>0</v>
          </cell>
          <cell r="AZ145">
            <v>0</v>
          </cell>
          <cell r="BA145">
            <v>0</v>
          </cell>
          <cell r="BB145">
            <v>0</v>
          </cell>
          <cell r="BC145">
            <v>0</v>
          </cell>
          <cell r="BD145">
            <v>0</v>
          </cell>
          <cell r="BE145">
            <v>0</v>
          </cell>
          <cell r="BF145">
            <v>0</v>
          </cell>
          <cell r="BG145">
            <v>0</v>
          </cell>
          <cell r="BH145">
            <v>0</v>
          </cell>
          <cell r="BI145">
            <v>0</v>
          </cell>
          <cell r="BJ145">
            <v>0</v>
          </cell>
          <cell r="BK145">
            <v>0</v>
          </cell>
          <cell r="BL145">
            <v>0</v>
          </cell>
        </row>
        <row r="146">
          <cell r="H146" t="str">
            <v>Other Operations costs</v>
          </cell>
          <cell r="J146">
            <v>0</v>
          </cell>
          <cell r="K146">
            <v>0</v>
          </cell>
          <cell r="L146">
            <v>0</v>
          </cell>
          <cell r="M146">
            <v>0</v>
          </cell>
          <cell r="N146">
            <v>212.6</v>
          </cell>
          <cell r="O146">
            <v>0</v>
          </cell>
          <cell r="P146">
            <v>16.36</v>
          </cell>
          <cell r="Q146">
            <v>18.559999999999999</v>
          </cell>
          <cell r="R146">
            <v>0</v>
          </cell>
          <cell r="S146">
            <v>0</v>
          </cell>
          <cell r="T146">
            <v>0</v>
          </cell>
          <cell r="U146">
            <v>0</v>
          </cell>
          <cell r="V146">
            <v>247.52</v>
          </cell>
          <cell r="X146">
            <v>0</v>
          </cell>
          <cell r="Y146">
            <v>0</v>
          </cell>
          <cell r="Z146">
            <v>0</v>
          </cell>
          <cell r="AA146">
            <v>0</v>
          </cell>
          <cell r="AB146">
            <v>0</v>
          </cell>
          <cell r="AC146">
            <v>0</v>
          </cell>
          <cell r="AD146">
            <v>0</v>
          </cell>
          <cell r="AE146">
            <v>0</v>
          </cell>
          <cell r="AF146">
            <v>0</v>
          </cell>
          <cell r="AG146">
            <v>0</v>
          </cell>
          <cell r="AH146">
            <v>0</v>
          </cell>
          <cell r="AI146">
            <v>0</v>
          </cell>
          <cell r="AJ146">
            <v>0</v>
          </cell>
          <cell r="AL146">
            <v>0</v>
          </cell>
          <cell r="AM146">
            <v>0</v>
          </cell>
          <cell r="AN146">
            <v>0</v>
          </cell>
          <cell r="AO146">
            <v>0</v>
          </cell>
          <cell r="AP146">
            <v>0</v>
          </cell>
          <cell r="AQ146">
            <v>0</v>
          </cell>
          <cell r="AR146">
            <v>0</v>
          </cell>
          <cell r="AS146">
            <v>0</v>
          </cell>
          <cell r="AT146">
            <v>0</v>
          </cell>
          <cell r="AU146">
            <v>0</v>
          </cell>
          <cell r="AV146">
            <v>0</v>
          </cell>
          <cell r="AW146">
            <v>0</v>
          </cell>
          <cell r="AX146">
            <v>0</v>
          </cell>
          <cell r="AZ146">
            <v>0</v>
          </cell>
          <cell r="BA146">
            <v>0</v>
          </cell>
          <cell r="BB146">
            <v>0</v>
          </cell>
          <cell r="BC146">
            <v>0</v>
          </cell>
          <cell r="BD146">
            <v>0</v>
          </cell>
          <cell r="BE146">
            <v>0</v>
          </cell>
          <cell r="BF146">
            <v>0</v>
          </cell>
          <cell r="BG146">
            <v>0</v>
          </cell>
          <cell r="BH146">
            <v>0</v>
          </cell>
          <cell r="BI146">
            <v>0</v>
          </cell>
          <cell r="BJ146">
            <v>0</v>
          </cell>
          <cell r="BK146">
            <v>0</v>
          </cell>
          <cell r="BL146">
            <v>0</v>
          </cell>
        </row>
        <row r="148">
          <cell r="H148" t="str">
            <v>Rent and Rates</v>
          </cell>
          <cell r="J148">
            <v>0</v>
          </cell>
          <cell r="K148">
            <v>0</v>
          </cell>
          <cell r="L148">
            <v>0</v>
          </cell>
          <cell r="M148">
            <v>0</v>
          </cell>
          <cell r="N148">
            <v>0</v>
          </cell>
          <cell r="O148">
            <v>0</v>
          </cell>
          <cell r="P148">
            <v>0</v>
          </cell>
          <cell r="Q148">
            <v>0</v>
          </cell>
          <cell r="R148">
            <v>0</v>
          </cell>
          <cell r="S148">
            <v>0</v>
          </cell>
          <cell r="T148">
            <v>0</v>
          </cell>
          <cell r="U148">
            <v>0</v>
          </cell>
          <cell r="V148">
            <v>0</v>
          </cell>
          <cell r="X148">
            <v>0</v>
          </cell>
          <cell r="Y148">
            <v>0</v>
          </cell>
          <cell r="Z148">
            <v>0</v>
          </cell>
          <cell r="AA148">
            <v>0</v>
          </cell>
          <cell r="AB148">
            <v>0</v>
          </cell>
          <cell r="AC148">
            <v>0</v>
          </cell>
          <cell r="AD148">
            <v>0</v>
          </cell>
          <cell r="AE148">
            <v>0</v>
          </cell>
          <cell r="AF148">
            <v>0</v>
          </cell>
          <cell r="AG148">
            <v>0</v>
          </cell>
          <cell r="AH148">
            <v>0</v>
          </cell>
          <cell r="AI148">
            <v>0</v>
          </cell>
          <cell r="AJ148">
            <v>0</v>
          </cell>
          <cell r="AL148">
            <v>0</v>
          </cell>
          <cell r="AM148">
            <v>0</v>
          </cell>
          <cell r="AN148">
            <v>0</v>
          </cell>
          <cell r="AO148">
            <v>0</v>
          </cell>
          <cell r="AP148">
            <v>0</v>
          </cell>
          <cell r="AQ148">
            <v>0</v>
          </cell>
          <cell r="AR148">
            <v>0</v>
          </cell>
          <cell r="AS148">
            <v>0</v>
          </cell>
          <cell r="AT148">
            <v>0</v>
          </cell>
          <cell r="AU148">
            <v>0</v>
          </cell>
          <cell r="AV148">
            <v>0</v>
          </cell>
          <cell r="AW148">
            <v>0</v>
          </cell>
          <cell r="AX148">
            <v>0</v>
          </cell>
          <cell r="AZ148">
            <v>0</v>
          </cell>
          <cell r="BA148">
            <v>0</v>
          </cell>
          <cell r="BB148">
            <v>0</v>
          </cell>
          <cell r="BC148">
            <v>0</v>
          </cell>
          <cell r="BD148">
            <v>0</v>
          </cell>
          <cell r="BE148">
            <v>0</v>
          </cell>
          <cell r="BF148">
            <v>0</v>
          </cell>
          <cell r="BG148">
            <v>0</v>
          </cell>
          <cell r="BH148">
            <v>0</v>
          </cell>
          <cell r="BI148">
            <v>0</v>
          </cell>
          <cell r="BJ148">
            <v>0</v>
          </cell>
          <cell r="BK148">
            <v>0</v>
          </cell>
          <cell r="BL148">
            <v>0</v>
          </cell>
        </row>
        <row r="149">
          <cell r="H149" t="str">
            <v>Repairs and Maintenance</v>
          </cell>
          <cell r="J149">
            <v>0</v>
          </cell>
          <cell r="K149">
            <v>0</v>
          </cell>
          <cell r="L149">
            <v>0</v>
          </cell>
          <cell r="M149">
            <v>0</v>
          </cell>
          <cell r="N149">
            <v>0</v>
          </cell>
          <cell r="O149">
            <v>0</v>
          </cell>
          <cell r="P149">
            <v>0</v>
          </cell>
          <cell r="Q149">
            <v>0</v>
          </cell>
          <cell r="R149">
            <v>0</v>
          </cell>
          <cell r="S149">
            <v>0</v>
          </cell>
          <cell r="T149">
            <v>0</v>
          </cell>
          <cell r="U149">
            <v>0</v>
          </cell>
          <cell r="V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L149">
            <v>0</v>
          </cell>
          <cell r="AM149">
            <v>0</v>
          </cell>
          <cell r="AN149">
            <v>0</v>
          </cell>
          <cell r="AO149">
            <v>0</v>
          </cell>
          <cell r="AP149">
            <v>0</v>
          </cell>
          <cell r="AQ149">
            <v>0</v>
          </cell>
          <cell r="AR149">
            <v>0</v>
          </cell>
          <cell r="AS149">
            <v>0</v>
          </cell>
          <cell r="AT149">
            <v>0</v>
          </cell>
          <cell r="AU149">
            <v>0</v>
          </cell>
          <cell r="AV149">
            <v>0</v>
          </cell>
          <cell r="AW149">
            <v>0</v>
          </cell>
          <cell r="AX149">
            <v>0</v>
          </cell>
          <cell r="AZ149">
            <v>0</v>
          </cell>
          <cell r="BA149">
            <v>0</v>
          </cell>
          <cell r="BB149">
            <v>0</v>
          </cell>
          <cell r="BC149">
            <v>0</v>
          </cell>
          <cell r="BD149">
            <v>0</v>
          </cell>
          <cell r="BE149">
            <v>0</v>
          </cell>
          <cell r="BF149">
            <v>0</v>
          </cell>
          <cell r="BG149">
            <v>0</v>
          </cell>
          <cell r="BH149">
            <v>0</v>
          </cell>
          <cell r="BI149">
            <v>0</v>
          </cell>
          <cell r="BJ149">
            <v>0</v>
          </cell>
          <cell r="BK149">
            <v>0</v>
          </cell>
          <cell r="BL149">
            <v>0</v>
          </cell>
        </row>
        <row r="151">
          <cell r="H151" t="str">
            <v>Other Overheads</v>
          </cell>
          <cell r="J151">
            <v>0</v>
          </cell>
          <cell r="K151">
            <v>0</v>
          </cell>
          <cell r="L151">
            <v>0</v>
          </cell>
          <cell r="M151">
            <v>0</v>
          </cell>
          <cell r="N151">
            <v>0</v>
          </cell>
          <cell r="O151">
            <v>0</v>
          </cell>
          <cell r="P151">
            <v>0</v>
          </cell>
          <cell r="Q151">
            <v>0</v>
          </cell>
          <cell r="R151">
            <v>0</v>
          </cell>
          <cell r="S151">
            <v>0</v>
          </cell>
          <cell r="T151">
            <v>0</v>
          </cell>
          <cell r="U151">
            <v>0</v>
          </cell>
          <cell r="V151">
            <v>0</v>
          </cell>
          <cell r="X151">
            <v>0</v>
          </cell>
          <cell r="Y151">
            <v>0</v>
          </cell>
          <cell r="Z151">
            <v>0</v>
          </cell>
          <cell r="AA151">
            <v>0</v>
          </cell>
          <cell r="AB151">
            <v>0</v>
          </cell>
          <cell r="AC151">
            <v>0</v>
          </cell>
          <cell r="AD151">
            <v>0</v>
          </cell>
          <cell r="AE151">
            <v>0</v>
          </cell>
          <cell r="AF151">
            <v>0</v>
          </cell>
          <cell r="AG151">
            <v>0</v>
          </cell>
          <cell r="AH151">
            <v>0</v>
          </cell>
          <cell r="AI151">
            <v>0</v>
          </cell>
          <cell r="AJ151">
            <v>0</v>
          </cell>
          <cell r="AL151">
            <v>0</v>
          </cell>
          <cell r="AM151">
            <v>0</v>
          </cell>
          <cell r="AN151">
            <v>0</v>
          </cell>
          <cell r="AO151">
            <v>0</v>
          </cell>
          <cell r="AP151">
            <v>0</v>
          </cell>
          <cell r="AQ151">
            <v>0</v>
          </cell>
          <cell r="AR151">
            <v>0</v>
          </cell>
          <cell r="AS151">
            <v>0</v>
          </cell>
          <cell r="AT151">
            <v>0</v>
          </cell>
          <cell r="AU151">
            <v>0</v>
          </cell>
          <cell r="AV151">
            <v>0</v>
          </cell>
          <cell r="AW151">
            <v>0</v>
          </cell>
          <cell r="AX151">
            <v>0</v>
          </cell>
          <cell r="AZ151">
            <v>0</v>
          </cell>
          <cell r="BA151">
            <v>0</v>
          </cell>
          <cell r="BB151">
            <v>0</v>
          </cell>
          <cell r="BC151">
            <v>0</v>
          </cell>
          <cell r="BD151">
            <v>0</v>
          </cell>
          <cell r="BE151">
            <v>0</v>
          </cell>
          <cell r="BF151">
            <v>0</v>
          </cell>
          <cell r="BG151">
            <v>0</v>
          </cell>
          <cell r="BH151">
            <v>0</v>
          </cell>
          <cell r="BI151">
            <v>0</v>
          </cell>
          <cell r="BJ151">
            <v>0</v>
          </cell>
          <cell r="BK151">
            <v>0</v>
          </cell>
          <cell r="BL151">
            <v>0</v>
          </cell>
        </row>
        <row r="153">
          <cell r="H153" t="str">
            <v>No Grouping</v>
          </cell>
          <cell r="J153">
            <v>0</v>
          </cell>
          <cell r="K153">
            <v>0</v>
          </cell>
          <cell r="L153">
            <v>0</v>
          </cell>
          <cell r="M153">
            <v>0</v>
          </cell>
          <cell r="N153">
            <v>0</v>
          </cell>
          <cell r="O153">
            <v>0</v>
          </cell>
          <cell r="P153">
            <v>0</v>
          </cell>
          <cell r="Q153">
            <v>0</v>
          </cell>
          <cell r="R153">
            <v>0</v>
          </cell>
          <cell r="S153">
            <v>0</v>
          </cell>
          <cell r="T153">
            <v>0</v>
          </cell>
          <cell r="U153">
            <v>0</v>
          </cell>
          <cell r="V153">
            <v>0</v>
          </cell>
          <cell r="X153">
            <v>0</v>
          </cell>
          <cell r="Y153">
            <v>0</v>
          </cell>
          <cell r="Z153">
            <v>0</v>
          </cell>
          <cell r="AA153">
            <v>0</v>
          </cell>
          <cell r="AB153">
            <v>0</v>
          </cell>
          <cell r="AC153">
            <v>0</v>
          </cell>
          <cell r="AD153">
            <v>0</v>
          </cell>
          <cell r="AE153">
            <v>0</v>
          </cell>
          <cell r="AF153">
            <v>0</v>
          </cell>
          <cell r="AG153">
            <v>0</v>
          </cell>
          <cell r="AH153">
            <v>0</v>
          </cell>
          <cell r="AI153">
            <v>0</v>
          </cell>
          <cell r="AJ153">
            <v>0</v>
          </cell>
          <cell r="AL153">
            <v>0</v>
          </cell>
          <cell r="AM153">
            <v>0</v>
          </cell>
          <cell r="AN153">
            <v>0</v>
          </cell>
          <cell r="AO153">
            <v>0</v>
          </cell>
          <cell r="AP153">
            <v>0</v>
          </cell>
          <cell r="AQ153">
            <v>0</v>
          </cell>
          <cell r="AR153">
            <v>0</v>
          </cell>
          <cell r="AS153">
            <v>0</v>
          </cell>
          <cell r="AT153">
            <v>0</v>
          </cell>
          <cell r="AU153">
            <v>0</v>
          </cell>
          <cell r="AV153">
            <v>0</v>
          </cell>
          <cell r="AW153">
            <v>0</v>
          </cell>
          <cell r="AX153">
            <v>0</v>
          </cell>
          <cell r="AZ153">
            <v>0</v>
          </cell>
          <cell r="BA153">
            <v>0</v>
          </cell>
          <cell r="BB153">
            <v>0</v>
          </cell>
          <cell r="BC153">
            <v>0</v>
          </cell>
          <cell r="BD153">
            <v>0</v>
          </cell>
          <cell r="BE153">
            <v>0</v>
          </cell>
          <cell r="BF153">
            <v>0</v>
          </cell>
          <cell r="BG153">
            <v>0</v>
          </cell>
          <cell r="BH153">
            <v>0</v>
          </cell>
          <cell r="BI153">
            <v>0</v>
          </cell>
          <cell r="BJ153">
            <v>0</v>
          </cell>
          <cell r="BK153">
            <v>0</v>
          </cell>
          <cell r="BL153">
            <v>0</v>
          </cell>
        </row>
        <row r="155">
          <cell r="H155" t="str">
            <v>Total</v>
          </cell>
          <cell r="J155">
            <v>9762.48</v>
          </cell>
          <cell r="K155">
            <v>17458.23</v>
          </cell>
          <cell r="L155">
            <v>50529.22</v>
          </cell>
          <cell r="M155">
            <v>246564.65999999997</v>
          </cell>
          <cell r="N155">
            <v>2807.809999999999</v>
          </cell>
          <cell r="O155">
            <v>33216.37999999999</v>
          </cell>
          <cell r="P155">
            <v>1232.7400000000011</v>
          </cell>
          <cell r="Q155">
            <v>38978.33</v>
          </cell>
          <cell r="R155">
            <v>33995.919999999998</v>
          </cell>
          <cell r="S155">
            <v>53560.34133333333</v>
          </cell>
          <cell r="T155">
            <v>52293.674666666666</v>
          </cell>
          <cell r="U155">
            <v>50393.674666666666</v>
          </cell>
          <cell r="V155">
            <v>590793.46066666674</v>
          </cell>
          <cell r="X155">
            <v>27369.51</v>
          </cell>
          <cell r="Y155">
            <v>27369.51</v>
          </cell>
          <cell r="Z155">
            <v>27369.51</v>
          </cell>
          <cell r="AA155">
            <v>27369.51</v>
          </cell>
          <cell r="AB155">
            <v>27369.51</v>
          </cell>
          <cell r="AC155">
            <v>27369.51</v>
          </cell>
          <cell r="AD155">
            <v>27369.51</v>
          </cell>
          <cell r="AE155">
            <v>27369.51</v>
          </cell>
          <cell r="AF155">
            <v>27369.51</v>
          </cell>
          <cell r="AG155">
            <v>27369.51</v>
          </cell>
          <cell r="AH155">
            <v>27369.51</v>
          </cell>
          <cell r="AI155">
            <v>27369.51</v>
          </cell>
          <cell r="AJ155">
            <v>328434.12</v>
          </cell>
          <cell r="AL155">
            <v>27860.570866666669</v>
          </cell>
          <cell r="AM155">
            <v>27860.570866666669</v>
          </cell>
          <cell r="AN155">
            <v>27860.570866666669</v>
          </cell>
          <cell r="AO155">
            <v>27860.570866666669</v>
          </cell>
          <cell r="AP155">
            <v>27860.570866666669</v>
          </cell>
          <cell r="AQ155">
            <v>27860.570866666669</v>
          </cell>
          <cell r="AR155">
            <v>27860.570866666669</v>
          </cell>
          <cell r="AS155">
            <v>27860.570866666669</v>
          </cell>
          <cell r="AT155">
            <v>27860.570866666669</v>
          </cell>
          <cell r="AU155">
            <v>27860.570866666669</v>
          </cell>
          <cell r="AV155">
            <v>27860.570866666669</v>
          </cell>
          <cell r="AW155">
            <v>27860.570866666669</v>
          </cell>
          <cell r="AX155">
            <v>334326.8504</v>
          </cell>
          <cell r="AZ155">
            <v>28359.786284000005</v>
          </cell>
          <cell r="BA155">
            <v>28359.786284000005</v>
          </cell>
          <cell r="BB155">
            <v>28359.786284000005</v>
          </cell>
          <cell r="BC155">
            <v>28359.786284000005</v>
          </cell>
          <cell r="BD155">
            <v>28359.786284000005</v>
          </cell>
          <cell r="BE155">
            <v>28359.786284000005</v>
          </cell>
          <cell r="BF155">
            <v>28359.786284000005</v>
          </cell>
          <cell r="BG155">
            <v>28359.786284000005</v>
          </cell>
          <cell r="BH155">
            <v>28359.786284000005</v>
          </cell>
          <cell r="BI155">
            <v>28359.786284000005</v>
          </cell>
          <cell r="BJ155">
            <v>28359.786284000005</v>
          </cell>
          <cell r="BK155">
            <v>28359.786284000005</v>
          </cell>
          <cell r="BL155">
            <v>340317.43540799996</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Query"/>
      <sheetName val="BW"/>
      <sheetName val="Adjs"/>
      <sheetName val="PC100 CE"/>
      <sheetName val="EP"/>
      <sheetName val="P&amp;L Data"/>
      <sheetName val="KPI Data"/>
      <sheetName val="P&amp;L PAGE"/>
      <sheetName val="CFLOW PAGE"/>
      <sheetName val="KPI PAG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Query variables"/>
      <sheetName val="BW results"/>
      <sheetName val="EP results"/>
      <sheetName val="Adjustments"/>
      <sheetName val="Final Results"/>
      <sheetName val="Cashflow"/>
      <sheetName val="Dec04_NA"/>
    </sheetNames>
    <sheetDataSet>
      <sheetData sheetId="0" refreshError="1"/>
      <sheetData sheetId="1" refreshError="1"/>
      <sheetData sheetId="2" refreshError="1"/>
      <sheetData sheetId="3" refreshError="1"/>
      <sheetData sheetId="4" refreshError="1">
        <row r="29">
          <cell r="I29" t="str">
            <v>January</v>
          </cell>
          <cell r="J29">
            <v>1</v>
          </cell>
        </row>
        <row r="30">
          <cell r="I30" t="str">
            <v>February</v>
          </cell>
          <cell r="J30">
            <v>2</v>
          </cell>
        </row>
        <row r="31">
          <cell r="I31" t="str">
            <v>March</v>
          </cell>
          <cell r="J31">
            <v>3</v>
          </cell>
        </row>
        <row r="32">
          <cell r="I32" t="str">
            <v>April</v>
          </cell>
          <cell r="J32">
            <v>4</v>
          </cell>
        </row>
        <row r="33">
          <cell r="I33" t="str">
            <v>May</v>
          </cell>
          <cell r="J33">
            <v>5</v>
          </cell>
        </row>
        <row r="34">
          <cell r="I34" t="str">
            <v>June</v>
          </cell>
          <cell r="J34">
            <v>6</v>
          </cell>
        </row>
        <row r="35">
          <cell r="I35" t="str">
            <v>July</v>
          </cell>
          <cell r="J35">
            <v>7</v>
          </cell>
        </row>
        <row r="36">
          <cell r="I36" t="str">
            <v>August</v>
          </cell>
          <cell r="J36">
            <v>8</v>
          </cell>
        </row>
        <row r="37">
          <cell r="I37" t="str">
            <v>September</v>
          </cell>
          <cell r="J37">
            <v>9</v>
          </cell>
        </row>
        <row r="38">
          <cell r="I38" t="str">
            <v>October</v>
          </cell>
          <cell r="J38">
            <v>10</v>
          </cell>
        </row>
        <row r="39">
          <cell r="I39" t="str">
            <v>November</v>
          </cell>
          <cell r="J39">
            <v>11</v>
          </cell>
        </row>
        <row r="40">
          <cell r="I40" t="str">
            <v>December</v>
          </cell>
          <cell r="J40">
            <v>12</v>
          </cell>
        </row>
      </sheetData>
      <sheetData sheetId="5" refreshError="1">
        <row r="92">
          <cell r="J92">
            <v>202.6</v>
          </cell>
          <cell r="K92">
            <v>218.6</v>
          </cell>
          <cell r="O92">
            <v>198.8</v>
          </cell>
        </row>
        <row r="93">
          <cell r="J93">
            <v>0</v>
          </cell>
          <cell r="K93">
            <v>0</v>
          </cell>
          <cell r="O93">
            <v>0</v>
          </cell>
        </row>
        <row r="94">
          <cell r="J94">
            <v>202.6</v>
          </cell>
          <cell r="K94">
            <v>218.6</v>
          </cell>
          <cell r="O94">
            <v>198.8</v>
          </cell>
        </row>
        <row r="95">
          <cell r="J95">
            <v>280.3</v>
          </cell>
          <cell r="K95">
            <v>210.7</v>
          </cell>
          <cell r="O95">
            <v>206.8</v>
          </cell>
        </row>
        <row r="96">
          <cell r="J96">
            <v>0</v>
          </cell>
          <cell r="K96">
            <v>0</v>
          </cell>
          <cell r="O96">
            <v>0</v>
          </cell>
        </row>
        <row r="97">
          <cell r="J97">
            <v>280.3</v>
          </cell>
          <cell r="K97">
            <v>210.7</v>
          </cell>
          <cell r="O97">
            <v>206.8</v>
          </cell>
        </row>
        <row r="98">
          <cell r="J98">
            <v>1.3835143139190524</v>
          </cell>
          <cell r="K98">
            <v>0.96386093321134492</v>
          </cell>
          <cell r="O98">
            <v>1.040241448692153</v>
          </cell>
        </row>
      </sheetData>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Page"/>
      <sheetName val="Sheet1 (2)"/>
      <sheetName val="Spacers"/>
      <sheetName val="Market Context 1"/>
      <sheetName val="Centrica Context 2"/>
      <sheetName val="Ext P&amp;L 1"/>
      <sheetName val="Final Results_Ext P&amp;L"/>
      <sheetName val="Int P&amp;L Commentary"/>
      <sheetName val="Final Results"/>
      <sheetName val="Commentary"/>
      <sheetName val="Final Results (2)"/>
      <sheetName val="Highlights Pages "/>
      <sheetName val="Final Results (3)"/>
      <sheetName val="Headcount"/>
      <sheetName val="Sheet1"/>
      <sheetName val="BGR"/>
      <sheetName val="Final Results (9)"/>
      <sheetName val="Cashflow (5)"/>
      <sheetName val="CE"/>
      <sheetName val="Final Results (7)"/>
      <sheetName val="Cashflow (3)"/>
      <sheetName val="CBS"/>
      <sheetName val="Final Results (8)"/>
      <sheetName val="Cashflow (4)"/>
      <sheetName val="CNA"/>
      <sheetName val="Final Results (4)"/>
      <sheetName val="Cashflow"/>
      <sheetName val="OT"/>
      <sheetName val="Final Results (10)"/>
      <sheetName val="Cashflow (6)"/>
      <sheetName val="GBR PAGE"/>
      <sheetName val="KPI PAGE"/>
      <sheetName val="CC"/>
      <sheetName val="GBR Page (2)"/>
      <sheetName val="Final Results (5)"/>
      <sheetName val="Glos (2)"/>
      <sheetName val="Glos"/>
      <sheetName val="Distribution list"/>
      <sheetName val="CSL"/>
      <sheetName val="Final Results (6)"/>
      <sheetName val="Cashflow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0">
          <cell r="B10">
            <v>1255.89792035</v>
          </cell>
          <cell r="C10">
            <v>-184.94222045999999</v>
          </cell>
          <cell r="E10">
            <v>57.143433310000091</v>
          </cell>
          <cell r="G10">
            <v>12225.94550514</v>
          </cell>
          <cell r="H10">
            <v>-160.88715690000001</v>
          </cell>
          <cell r="I10">
            <v>-881.53081778000001</v>
          </cell>
          <cell r="J10">
            <v>512.86588776999997</v>
          </cell>
        </row>
        <row r="11">
          <cell r="B11">
            <v>375.80241997000002</v>
          </cell>
          <cell r="C11">
            <v>49.635115570000004</v>
          </cell>
          <cell r="E11">
            <v>60.77238262000003</v>
          </cell>
          <cell r="G11">
            <v>3652.61853806</v>
          </cell>
          <cell r="H11">
            <v>77.747864870000001</v>
          </cell>
          <cell r="I11">
            <v>-92.300438029999995</v>
          </cell>
          <cell r="J11">
            <v>293.8612560900001</v>
          </cell>
        </row>
        <row r="14">
          <cell r="B14">
            <v>-226.41569945000001</v>
          </cell>
          <cell r="C14">
            <v>-13.31561306</v>
          </cell>
          <cell r="E14">
            <v>-38.740616750000015</v>
          </cell>
          <cell r="G14">
            <v>-2511.5455137200001</v>
          </cell>
          <cell r="H14">
            <v>-16.787731180000002</v>
          </cell>
          <cell r="I14">
            <v>218.44158252</v>
          </cell>
          <cell r="J14">
            <v>-79.613811980000264</v>
          </cell>
        </row>
        <row r="17">
          <cell r="B17">
            <v>1.80192942</v>
          </cell>
          <cell r="C17">
            <v>-2.3628763199999998</v>
          </cell>
          <cell r="E17">
            <v>-5.5318610199999991</v>
          </cell>
          <cell r="G17">
            <v>67.704698559999997</v>
          </cell>
          <cell r="H17">
            <v>-2.0016462800000001</v>
          </cell>
          <cell r="I17">
            <v>-5.4859301399999998</v>
          </cell>
          <cell r="J17">
            <v>1.8523421599999921</v>
          </cell>
        </row>
        <row r="18">
          <cell r="B18">
            <v>-3.3239652500000001</v>
          </cell>
          <cell r="C18">
            <v>-3.3239652500000001</v>
          </cell>
          <cell r="E18">
            <v>-1.8713932800000002</v>
          </cell>
          <cell r="G18">
            <v>-0.56182900000000002</v>
          </cell>
          <cell r="H18">
            <v>-3.4628819499999999</v>
          </cell>
          <cell r="I18">
            <v>-10.011829000000001</v>
          </cell>
          <cell r="J18">
            <v>-3.5487788499999997</v>
          </cell>
        </row>
        <row r="25">
          <cell r="B25">
            <v>-41.878784320000001</v>
          </cell>
          <cell r="C25">
            <v>-11.537315960000001</v>
          </cell>
          <cell r="E25">
            <v>-9.7487128100000007</v>
          </cell>
          <cell r="G25">
            <v>-342.08152652999996</v>
          </cell>
          <cell r="H25">
            <v>-18.307544360000001</v>
          </cell>
          <cell r="I25">
            <v>-40.194187650000003</v>
          </cell>
          <cell r="J25">
            <v>-79.821418909999963</v>
          </cell>
        </row>
        <row r="42">
          <cell r="B42">
            <v>64.741814259999998</v>
          </cell>
          <cell r="C42">
            <v>-25.017504880000001</v>
          </cell>
          <cell r="D42">
            <v>23.071588680000001</v>
          </cell>
          <cell r="E42">
            <v>-19.234766789999995</v>
          </cell>
          <cell r="F42" t="str">
            <v>British Gas Residential</v>
          </cell>
          <cell r="G42">
            <v>512.56394258</v>
          </cell>
          <cell r="H42">
            <v>-21.35906799</v>
          </cell>
          <cell r="I42">
            <v>173.34745043999999</v>
          </cell>
          <cell r="J42">
            <v>234.51356321</v>
          </cell>
        </row>
        <row r="43">
          <cell r="B43">
            <v>16.820640740000002</v>
          </cell>
          <cell r="C43">
            <v>15.904398609999999</v>
          </cell>
          <cell r="D43">
            <v>-43.87696287</v>
          </cell>
          <cell r="E43">
            <v>1.9459673800000026</v>
          </cell>
          <cell r="F43" t="str">
            <v>Centrica Energy</v>
          </cell>
          <cell r="G43">
            <v>311.70662813000001</v>
          </cell>
          <cell r="H43">
            <v>30.61184888</v>
          </cell>
          <cell r="I43">
            <v>-191.80773349</v>
          </cell>
          <cell r="J43">
            <v>-184.82374333000001</v>
          </cell>
        </row>
        <row r="44">
          <cell r="B44">
            <v>7.8575689999999998</v>
          </cell>
          <cell r="C44">
            <v>-0.95200677</v>
          </cell>
          <cell r="D44">
            <v>1.557569</v>
          </cell>
          <cell r="E44">
            <v>0.16256899999999952</v>
          </cell>
          <cell r="F44" t="str">
            <v>Centrica Storage</v>
          </cell>
          <cell r="G44">
            <v>68.802443999999994</v>
          </cell>
          <cell r="H44">
            <v>-0.48892781000000002</v>
          </cell>
          <cell r="I44">
            <v>7.8024440000000004</v>
          </cell>
          <cell r="J44">
            <v>28.788840999999991</v>
          </cell>
        </row>
        <row r="45">
          <cell r="B45">
            <v>14.422887559999999</v>
          </cell>
          <cell r="C45">
            <v>1.57268583</v>
          </cell>
          <cell r="D45">
            <v>9.3063791899999995</v>
          </cell>
          <cell r="E45">
            <v>6.7766047199999999</v>
          </cell>
          <cell r="F45" t="str">
            <v>Centrica Business Services</v>
          </cell>
          <cell r="G45">
            <v>90.648902219999997</v>
          </cell>
          <cell r="H45">
            <v>2.8925210899999998</v>
          </cell>
          <cell r="I45">
            <v>28.70219625</v>
          </cell>
          <cell r="J45">
            <v>25.965978460000002</v>
          </cell>
        </row>
        <row r="46">
          <cell r="B46">
            <v>1.154990999999999</v>
          </cell>
          <cell r="C46">
            <v>1.154990999999999</v>
          </cell>
          <cell r="D46">
            <v>-6.8720090000000003</v>
          </cell>
          <cell r="E46">
            <v>-5.060620909999999</v>
          </cell>
          <cell r="F46" t="str">
            <v>AA</v>
          </cell>
          <cell r="G46">
            <v>89.508499290000003</v>
          </cell>
          <cell r="H46">
            <v>-1.0450090000000021</v>
          </cell>
          <cell r="I46">
            <v>-10.745500710000002</v>
          </cell>
          <cell r="J46">
            <v>19.336284790000001</v>
          </cell>
        </row>
        <row r="47">
          <cell r="B47">
            <v>8.7014409700000002</v>
          </cell>
          <cell r="C47">
            <v>-0.53399399999999997</v>
          </cell>
          <cell r="D47">
            <v>-4.2544213900000001</v>
          </cell>
          <cell r="E47">
            <v>7.5011288700000005</v>
          </cell>
          <cell r="F47" t="str">
            <v>North America</v>
          </cell>
          <cell r="G47">
            <v>138.34336435</v>
          </cell>
          <cell r="H47">
            <v>-0.20158176999999999</v>
          </cell>
          <cell r="I47">
            <v>-13.08932772</v>
          </cell>
          <cell r="J47">
            <v>-0.4016121599999849</v>
          </cell>
        </row>
        <row r="48">
          <cell r="B48">
            <v>4.9848933799999999</v>
          </cell>
          <cell r="C48">
            <v>2.5102339200000001</v>
          </cell>
          <cell r="D48">
            <v>3.6732290999999999</v>
          </cell>
          <cell r="E48">
            <v>5.2730835899999997</v>
          </cell>
          <cell r="F48" t="str">
            <v>One.Tel</v>
          </cell>
          <cell r="G48">
            <v>16.16741266</v>
          </cell>
          <cell r="H48">
            <v>2.7568998100000002</v>
          </cell>
          <cell r="I48">
            <v>4.1648557899999998</v>
          </cell>
          <cell r="J48">
            <v>11.45284434</v>
          </cell>
        </row>
        <row r="49">
          <cell r="B49">
            <v>-0.85031945999999992</v>
          </cell>
          <cell r="C49">
            <v>0</v>
          </cell>
          <cell r="D49">
            <v>-1.94878302</v>
          </cell>
          <cell r="E49">
            <v>-2.89909098</v>
          </cell>
          <cell r="F49" t="str">
            <v>Luminus &amp; Luseo</v>
          </cell>
          <cell r="G49">
            <v>5.1033777000000002</v>
          </cell>
          <cell r="H49">
            <v>0</v>
          </cell>
          <cell r="I49">
            <v>-0.46367552000000012</v>
          </cell>
          <cell r="J49">
            <v>4.1409988599999998</v>
          </cell>
        </row>
        <row r="50">
          <cell r="B50">
            <v>-14.50858876</v>
          </cell>
          <cell r="C50">
            <v>-8.4405887600000007</v>
          </cell>
          <cell r="D50">
            <v>-7.5147177899999997</v>
          </cell>
          <cell r="E50">
            <v>0.24636376000000076</v>
          </cell>
          <cell r="F50" t="str">
            <v>Corporate Centre (excl IS)</v>
          </cell>
          <cell r="G50">
            <v>-58.891895930000004</v>
          </cell>
          <cell r="H50">
            <v>-3</v>
          </cell>
          <cell r="I50">
            <v>7.9563794100000003</v>
          </cell>
          <cell r="J50">
            <v>10.37857241</v>
          </cell>
        </row>
        <row r="51">
          <cell r="B51">
            <v>-0.44201529000000001</v>
          </cell>
          <cell r="C51">
            <v>3.5929847100000001</v>
          </cell>
          <cell r="D51">
            <v>1.1729847099999999</v>
          </cell>
          <cell r="E51">
            <v>5.9585353200000002</v>
          </cell>
          <cell r="F51" t="str">
            <v>IS</v>
          </cell>
          <cell r="G51">
            <v>11.64704878</v>
          </cell>
          <cell r="H51">
            <v>4.1070705700000003</v>
          </cell>
          <cell r="I51">
            <v>23.191048779999999</v>
          </cell>
          <cell r="J51">
            <v>11.891067120000001</v>
          </cell>
        </row>
        <row r="52">
          <cell r="B52">
            <v>-1.3570999999999722E-4</v>
          </cell>
          <cell r="C52">
            <v>-1.3570999999999722E-4</v>
          </cell>
          <cell r="D52">
            <v>-1.3570999999999722E-4</v>
          </cell>
          <cell r="E52">
            <v>1.1280620000000003E-2</v>
          </cell>
          <cell r="F52" t="str">
            <v>Goldfish</v>
          </cell>
          <cell r="G52">
            <v>9.9811999999976919E-4</v>
          </cell>
          <cell r="H52">
            <v>3.5899999999960963E-4</v>
          </cell>
          <cell r="I52">
            <v>9.9811999999976919E-4</v>
          </cell>
          <cell r="J52">
            <v>26.67375573</v>
          </cell>
        </row>
        <row r="53">
          <cell r="B53">
            <v>42.981507000000001</v>
          </cell>
          <cell r="C53">
            <v>41.148173999999997</v>
          </cell>
          <cell r="D53">
            <v>40.382714</v>
          </cell>
          <cell r="E53">
            <v>13.947426000000002</v>
          </cell>
          <cell r="F53" t="str">
            <v>Contingency and Share schemes</v>
          </cell>
          <cell r="G53">
            <v>22.615172000000001</v>
          </cell>
          <cell r="H53">
            <v>41.148173999999997</v>
          </cell>
          <cell r="I53">
            <v>81.584250000000011</v>
          </cell>
          <cell r="J53">
            <v>24.734425999999999</v>
          </cell>
        </row>
        <row r="54">
          <cell r="B54">
            <v>145.86468469000002</v>
          </cell>
          <cell r="F54" t="str">
            <v>Total internal operating profit</v>
          </cell>
          <cell r="G54">
            <v>1208.2158939000003</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20">
          <cell r="B20">
            <v>-97.4</v>
          </cell>
          <cell r="C20">
            <v>-84.100000000000009</v>
          </cell>
          <cell r="D20">
            <v>-17</v>
          </cell>
          <cell r="E20">
            <v>-65.300000000000011</v>
          </cell>
          <cell r="G20">
            <v>295.39999999999998</v>
          </cell>
          <cell r="H20">
            <v>-113.60000000000002</v>
          </cell>
          <cell r="I20">
            <v>-26.800000000000011</v>
          </cell>
          <cell r="J20">
            <v>20.399999999999977</v>
          </cell>
        </row>
      </sheetData>
      <sheetData sheetId="18" refreshError="1"/>
      <sheetData sheetId="19" refreshError="1"/>
      <sheetData sheetId="20" refreshError="1">
        <row r="20">
          <cell r="B20">
            <v>111.41</v>
          </cell>
          <cell r="C20">
            <v>-78.19</v>
          </cell>
          <cell r="D20">
            <v>-124.41</v>
          </cell>
          <cell r="E20">
            <v>-102.28999999999999</v>
          </cell>
          <cell r="G20">
            <v>436.26</v>
          </cell>
          <cell r="H20">
            <v>-83.88</v>
          </cell>
          <cell r="I20">
            <v>-56.92</v>
          </cell>
          <cell r="J20">
            <v>-196.64</v>
          </cell>
        </row>
        <row r="36">
          <cell r="D36">
            <v>-33.99605072453334</v>
          </cell>
        </row>
      </sheetData>
      <sheetData sheetId="21" refreshError="1"/>
      <sheetData sheetId="22" refreshError="1"/>
      <sheetData sheetId="23" refreshError="1">
        <row r="20">
          <cell r="B20">
            <v>12.579999999999998</v>
          </cell>
          <cell r="C20">
            <v>22.599999999999998</v>
          </cell>
          <cell r="D20">
            <v>9.5999999999999979</v>
          </cell>
          <cell r="E20">
            <v>10.379999999999999</v>
          </cell>
          <cell r="G20">
            <v>117.91000000000001</v>
          </cell>
          <cell r="H20">
            <v>31.700000000000017</v>
          </cell>
          <cell r="I20">
            <v>77.12</v>
          </cell>
          <cell r="J20">
            <v>81.210000000000008</v>
          </cell>
        </row>
      </sheetData>
      <sheetData sheetId="24" refreshError="1"/>
      <sheetData sheetId="25" refreshError="1"/>
      <sheetData sheetId="26" refreshError="1">
        <row r="20">
          <cell r="B20">
            <v>1.4</v>
          </cell>
          <cell r="C20">
            <v>20.2</v>
          </cell>
          <cell r="D20">
            <v>25.6</v>
          </cell>
          <cell r="E20">
            <v>-8.7999999999999989</v>
          </cell>
          <cell r="G20">
            <v>280.3</v>
          </cell>
          <cell r="H20">
            <v>13</v>
          </cell>
          <cell r="I20">
            <v>69.599999999999994</v>
          </cell>
          <cell r="J20">
            <v>73.5</v>
          </cell>
        </row>
        <row r="33">
          <cell r="B33">
            <v>6.0119999999999996</v>
          </cell>
          <cell r="C33">
            <v>-0.26300000000000079</v>
          </cell>
          <cell r="D33">
            <v>-2.6890000000000009</v>
          </cell>
          <cell r="E33">
            <v>9.5679999999999996</v>
          </cell>
          <cell r="G33">
            <v>91.742000000000004</v>
          </cell>
          <cell r="H33">
            <v>-4.9999999999997158E-2</v>
          </cell>
          <cell r="I33">
            <v>-9.5069999999999908</v>
          </cell>
          <cell r="J33">
            <v>-15.048999999999992</v>
          </cell>
        </row>
        <row r="34">
          <cell r="B34">
            <v>1145.4159999999999</v>
          </cell>
          <cell r="C34">
            <v>16.436000000000149</v>
          </cell>
          <cell r="D34">
            <v>-38.511999999999944</v>
          </cell>
          <cell r="E34">
            <v>-55.773999999999887</v>
          </cell>
          <cell r="G34">
            <v>1036.047</v>
          </cell>
          <cell r="H34">
            <v>2.1990000000000691</v>
          </cell>
          <cell r="I34">
            <v>82.769000000000005</v>
          </cell>
          <cell r="J34">
            <v>-55.225000000000023</v>
          </cell>
        </row>
        <row r="35">
          <cell r="B35">
            <v>-11.163</v>
          </cell>
          <cell r="C35">
            <v>0.18299999999999983</v>
          </cell>
          <cell r="D35">
            <v>-0.11700000000000088</v>
          </cell>
          <cell r="E35">
            <v>-0.37700000000000067</v>
          </cell>
          <cell r="G35">
            <v>-122.343</v>
          </cell>
          <cell r="H35">
            <v>0.28499999999999659</v>
          </cell>
          <cell r="I35">
            <v>11.825000000000003</v>
          </cell>
          <cell r="J35">
            <v>7.7550000000000097</v>
          </cell>
        </row>
        <row r="36">
          <cell r="B36">
            <v>-4.8960000000000008</v>
          </cell>
          <cell r="C36">
            <v>-8.0000000000000959E-2</v>
          </cell>
          <cell r="D36">
            <v>-2.8160000000000021</v>
          </cell>
          <cell r="E36">
            <v>9.3839999999999986</v>
          </cell>
          <cell r="G36">
            <v>-27.164999999999999</v>
          </cell>
          <cell r="H36">
            <v>0.22700000000000031</v>
          </cell>
          <cell r="I36">
            <v>2.0280000000000129</v>
          </cell>
          <cell r="J36">
            <v>-4.5899999999999821</v>
          </cell>
        </row>
      </sheetData>
      <sheetData sheetId="27" refreshError="1"/>
      <sheetData sheetId="28" refreshError="1"/>
      <sheetData sheetId="29" refreshError="1"/>
      <sheetData sheetId="30" refreshError="1"/>
      <sheetData sheetId="31" refreshError="1"/>
      <sheetData sheetId="32" refreshError="1"/>
      <sheetData sheetId="33" refreshError="1"/>
      <sheetData sheetId="34" refreshError="1">
        <row r="54">
          <cell r="B54">
            <v>-1.8</v>
          </cell>
          <cell r="C54">
            <v>0.99999999999999978</v>
          </cell>
          <cell r="D54">
            <v>-11.700000000000001</v>
          </cell>
          <cell r="E54">
            <v>7.3</v>
          </cell>
          <cell r="G54">
            <v>-1</v>
          </cell>
          <cell r="H54">
            <v>1.4</v>
          </cell>
          <cell r="I54">
            <v>-4.7</v>
          </cell>
          <cell r="J54">
            <v>28.5</v>
          </cell>
        </row>
      </sheetData>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Control sheet"/>
      <sheetName val="Query"/>
      <sheetName val="BW"/>
      <sheetName val="EP results"/>
      <sheetName val="Adjs"/>
      <sheetName val="CE2"/>
      <sheetName val="CE1"/>
      <sheetName val="KPI Data"/>
      <sheetName val="KPI PAGE"/>
    </sheetNames>
    <sheetDataSet>
      <sheetData sheetId="0" refreshError="1"/>
      <sheetData sheetId="1" refreshError="1"/>
      <sheetData sheetId="2" refreshError="1"/>
      <sheetData sheetId="3" refreshError="1"/>
      <sheetData sheetId="4" refreshError="1"/>
      <sheetData sheetId="5" refreshError="1"/>
      <sheetData sheetId="6" refreshError="1">
        <row r="85">
          <cell r="J85">
            <v>-1.1000000000000001</v>
          </cell>
          <cell r="K85">
            <v>-0.6</v>
          </cell>
          <cell r="O85">
            <v>-2.2000000000000002</v>
          </cell>
        </row>
        <row r="86">
          <cell r="J86">
            <v>0</v>
          </cell>
          <cell r="K86">
            <v>0</v>
          </cell>
          <cell r="O86">
            <v>0</v>
          </cell>
        </row>
        <row r="87">
          <cell r="J87">
            <v>-1.1000000000000001</v>
          </cell>
          <cell r="K87">
            <v>-0.6</v>
          </cell>
          <cell r="O87">
            <v>-2.2000000000000002</v>
          </cell>
        </row>
        <row r="88">
          <cell r="J88">
            <v>-0.6</v>
          </cell>
          <cell r="K88">
            <v>-2.8</v>
          </cell>
          <cell r="O88">
            <v>-2</v>
          </cell>
        </row>
        <row r="89">
          <cell r="J89">
            <v>0</v>
          </cell>
          <cell r="K89">
            <v>0</v>
          </cell>
          <cell r="O89">
            <v>0</v>
          </cell>
        </row>
        <row r="90">
          <cell r="J90">
            <v>-0.6</v>
          </cell>
          <cell r="K90">
            <v>-2.8</v>
          </cell>
          <cell r="O90">
            <v>-2</v>
          </cell>
        </row>
        <row r="91">
          <cell r="J91">
            <v>0.54545454545454541</v>
          </cell>
          <cell r="K91">
            <v>4.666666666666667</v>
          </cell>
          <cell r="O91">
            <v>0.90909090909090906</v>
          </cell>
        </row>
      </sheetData>
      <sheetData sheetId="7" refreshError="1"/>
      <sheetData sheetId="8" refreshError="1"/>
      <sheetData sheetId="9" refreshError="1"/>
      <sheetData sheetId="1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Sheet1"/>
      <sheetName val="Demand"/>
      <sheetName val="Service Level"/>
      <sheetName val="CHECKS"/>
      <sheetName val="Cover sheet"/>
      <sheetName val="Blank"/>
      <sheetName val="Contents"/>
      <sheetName val="Sheet2"/>
      <sheetName val="MFSL Executive Summary"/>
      <sheetName val="Group Analysis cover"/>
      <sheetName val="BSC"/>
      <sheetName val="BSC 1"/>
      <sheetName val="BSC - All regions"/>
      <sheetName val="BSC - Group League table"/>
      <sheetName val="0809 vs 0910"/>
      <sheetName val="MFSL Consol PL New"/>
      <sheetName val="Graphs&amp;Commentary"/>
      <sheetName val="MFSL Turnover Summary"/>
      <sheetName val="MFSL Op Profit Summary New"/>
      <sheetName val="MFSL Consol BS"/>
      <sheetName val="Aged Debt Analysis"/>
      <sheetName val="MFSL Consol CF New"/>
      <sheetName val="MFSL Op Cash Flow Summary"/>
      <sheetName val="Capex"/>
      <sheetName val="Blank (4)"/>
      <sheetName val="Bus Dev1"/>
      <sheetName val="Bus Dev 2"/>
      <sheetName val="Model"/>
      <sheetName val="Blank (3)"/>
      <sheetName val="South Region P&amp;L"/>
      <sheetName val="North Region P&amp;L"/>
      <sheetName val="East P&amp;L"/>
      <sheetName val="Midlands P&amp;L"/>
      <sheetName val="Contract Pages"/>
      <sheetName val="FM"/>
      <sheetName val="MPC"/>
      <sheetName val="League Tables Cover"/>
      <sheetName val="Materials Spend"/>
      <sheetName val="Subcontract delivered"/>
      <sheetName val="Productivity"/>
      <sheetName val="WIP Days"/>
      <sheetName val="Unbilled Debtor Days"/>
      <sheetName val="Billed Debtor Days"/>
      <sheetName val="Blank (2)"/>
      <sheetName val="Gateshead R&amp;M"/>
      <sheetName val="Gateshead"/>
      <sheetName val="EDH"/>
      <sheetName val="Guinness Trust"/>
      <sheetName val="MWL"/>
      <sheetName val="RiversideNW"/>
      <sheetName val="Tamworth"/>
      <sheetName val="BCC Gas"/>
      <sheetName val="Gedling"/>
      <sheetName val="Beechdale"/>
      <sheetName val="Midland Heart"/>
      <sheetName val="Redland"/>
      <sheetName val="Babergh"/>
      <sheetName val="Bayer"/>
      <sheetName val="Cambridge"/>
      <sheetName val="OHG"/>
      <sheetName val="Lambeth"/>
      <sheetName val="Gateway"/>
      <sheetName val="Crawley"/>
      <sheetName val="Southwark"/>
      <sheetName val="PCHA"/>
      <sheetName val="K&amp;C"/>
      <sheetName val="Havering"/>
      <sheetName val="Redbridge"/>
      <sheetName val="TowerHamlets"/>
      <sheetName val="Hackney"/>
      <sheetName val="Shepway"/>
      <sheetName val="Thurrock"/>
      <sheetName val="Rosebery"/>
      <sheetName val="Amicus"/>
      <sheetName val="Paragon"/>
      <sheetName val="Family Mosaic"/>
      <sheetName val="Riverside SE"/>
      <sheetName val="Appendix cover"/>
      <sheetName val="1. Morrison at a Glance"/>
      <sheetName val="2. Work Mix"/>
      <sheetName val="3. Pension &amp; Perf bonds"/>
      <sheetName val="3a. Guarantees"/>
      <sheetName val="4. Pensions Nigel Review"/>
      <sheetName val="5. Credit Vetting I"/>
      <sheetName val="5. Credit Vetting II"/>
      <sheetName val="6. Map"/>
      <sheetName val="7. MFSL CF Analysis"/>
      <sheetName val="8. MFSL Order Book"/>
      <sheetName val="8a. MFSL Order Book"/>
      <sheetName val="9. MPlc Company"/>
      <sheetName val="9a. MPlc Consol PL"/>
      <sheetName val="9b. MPLC Consol BS APPROVED"/>
      <sheetName val="9c. MPLC Consol CF"/>
      <sheetName val="10. Ops Data"/>
      <sheetName val="10. Op Profit Tracking"/>
      <sheetName val="11. MFSL Consol PL"/>
      <sheetName val="12. MFSL Op Profit Summary"/>
      <sheetName val="13. MFSL Consol CF"/>
    </sheetNames>
    <sheetDataSet>
      <sheetData sheetId="0" refreshError="1">
        <row r="38">
          <cell r="B38" t="str">
            <v>Adjusted Actuals v F1_1011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iew Notes"/>
      <sheetName val="FRONT SHEET"/>
      <sheetName val="DOCS  DRWS REG."/>
      <sheetName val="   G.S.   "/>
      <sheetName val="Cover Letter"/>
      <sheetName val="Legal Review  "/>
      <sheetName val="PRELIMS"/>
      <sheetName val="ACCESS"/>
      <sheetName val="RISKS"/>
      <sheetName val="DUMPED"/>
      <sheetName val="ADVANTAGES"/>
      <sheetName val="P.S. "/>
      <sheetName val="S.C. Sheet"/>
      <sheetName val="Rebates Taken"/>
      <sheetName val="  ECO   "/>
      <sheetName val="Handover"/>
      <sheetName val="Client Pricing Doc"/>
      <sheetName val="Submission Pricing Doc"/>
      <sheetName val="COLLECTION"/>
      <sheetName val="Plant Room Fit Out"/>
      <sheetName val="Plantroom pipework"/>
      <sheetName val="Plantroom LPHW Insulation "/>
      <sheetName val="Chenies Distribution LTHW "/>
      <sheetName val="Chenies LPHW  Distrib Ins"/>
      <sheetName val="Chenies BCW"/>
      <sheetName val="Chenies BCW Insulation "/>
      <sheetName val="Cecil Rhodes  LTHW"/>
      <sheetName val="Cecil Rhodes LPHW  Distrib Ins"/>
      <sheetName val="Cecil Rhodes House BCW"/>
      <sheetName val="Cecil Rhodes BCW Insulation "/>
      <sheetName val="Pipework Prices"/>
      <sheetName val="Underground CWS Pipework"/>
      <sheetName val="Underground LTHW Pipework"/>
      <sheetName val="Flat Fit Out"/>
      <sheetName val="BMS"/>
      <sheetName val="Electrical"/>
      <sheetName val="Metering"/>
      <sheetName val="HIU "/>
      <sheetName val="External Pipe Boxing"/>
      <sheetName val="Scaffolding"/>
      <sheetName val="Labour Rates"/>
      <sheetName val="Radiators"/>
      <sheetName val="CheniesComplete  LTHW"/>
    </sheetNames>
    <sheetDataSet>
      <sheetData sheetId="0"/>
      <sheetData sheetId="1">
        <row r="5">
          <cell r="B5" t="str">
            <v xml:space="preserve">MCFW - Lot 5  Chennies/Cecil Rhodes </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7">
          <cell r="B7" t="str">
            <v>MIKE GOURLAY</v>
          </cell>
        </row>
        <row r="8">
          <cell r="B8" t="str">
            <v>LSE|KEEPMOAT-aaagm</v>
          </cell>
        </row>
        <row r="10">
          <cell r="B10" t="str">
            <v>STOCKWELL TOWERS</v>
          </cell>
        </row>
      </sheetData>
      <sheetData sheetId="31"/>
      <sheetData sheetId="32"/>
      <sheetData sheetId="33"/>
      <sheetData sheetId="34"/>
      <sheetData sheetId="35">
        <row r="10">
          <cell r="F10">
            <v>3869.67</v>
          </cell>
        </row>
      </sheetData>
      <sheetData sheetId="36"/>
      <sheetData sheetId="37"/>
      <sheetData sheetId="38"/>
      <sheetData sheetId="39"/>
      <sheetData sheetId="40">
        <row r="1">
          <cell r="V1">
            <v>0</v>
          </cell>
        </row>
      </sheetData>
      <sheetData sheetId="41"/>
      <sheetData sheetId="42"/>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over sheet"/>
      <sheetName val="Contents"/>
      <sheetName val="Blank"/>
      <sheetName val="Group Analysis cover"/>
      <sheetName val="BSC - All regions"/>
      <sheetName val="BSC - Group League table"/>
      <sheetName val="MFSL Consol PL"/>
      <sheetName val="Graphs&amp;Commentary"/>
      <sheetName val="MFSL Turnover Summary"/>
      <sheetName val="MFSL Op Profit Summary"/>
      <sheetName val="MFSL Consol BS"/>
      <sheetName val="Aged Debt Auditors"/>
      <sheetName val="Aged Debt Prov's Auditors"/>
      <sheetName val="Aged Debt Analysis"/>
      <sheetName val="MFSL Consol CF"/>
      <sheetName val="MFSL Op Cash Flow Summary"/>
      <sheetName val="Bal incl MPC &amp; MWL"/>
      <sheetName val="Bus Dev1"/>
      <sheetName val="Bus Dev2"/>
      <sheetName val="MPlc Company"/>
      <sheetName val="MPlc Consol PL"/>
      <sheetName val="MPLC Consol BS APPROVED"/>
      <sheetName val="MPLC Consol CF"/>
      <sheetName val="Blank (2)"/>
      <sheetName val="League Tables Cover"/>
      <sheetName val="Materials Spend"/>
      <sheetName val="Subcontract delivered"/>
      <sheetName val="Productivity"/>
      <sheetName val="WIP Days"/>
      <sheetName val="Unbilled Debtor Days"/>
      <sheetName val="Billed Debtor Days"/>
      <sheetName val="Appendix cover"/>
      <sheetName val="1. Work Mix"/>
      <sheetName val="2. Pension &amp; Perf bonds"/>
      <sheetName val="3. Guarantees"/>
      <sheetName val="4. Pensions Nigel Review"/>
      <sheetName val="5. Credit Vetting I"/>
      <sheetName val="5. Credit Vetting II"/>
      <sheetName val="6. Map"/>
      <sheetName val="7. MFSL CF Analysis"/>
      <sheetName val="7. MFSL CF Anal workings "/>
      <sheetName val="8.  MFSL Order Book"/>
      <sheetName val="9 Summary contract financials"/>
      <sheetName val="8. MFSL Order Book"/>
      <sheetName val="9. Summary contract financials"/>
      <sheetName val="Bus Dev1 "/>
      <sheetName val="2. Pension Bds &amp; Other Fin Gtes"/>
      <sheetName val="3. PCGs &amp; Perf Bonds"/>
      <sheetName val="5. Credit Vetting"/>
    </sheetNames>
    <sheetDataSet>
      <sheetData sheetId="0" refreshError="1">
        <row r="3">
          <cell r="B3" t="str">
            <v>Jul_09</v>
          </cell>
        </row>
        <row r="19">
          <cell r="B19" t="str">
            <v>Adjusted Actuals v F1_0910</v>
          </cell>
        </row>
        <row r="24">
          <cell r="B24" t="str">
            <v>F1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Feb 08)"/>
      <sheetName val="Contract Opportunities (Feb 08)"/>
      <sheetName val="Ranges"/>
      <sheetName val="Summary (Jan 08)"/>
      <sheetName val="Contract Opportunities (Jan 08)"/>
    </sheetNames>
    <sheetDataSet>
      <sheetData sheetId="0" refreshError="1"/>
      <sheetData sheetId="1" refreshError="1"/>
      <sheetData sheetId="2" refreshError="1">
        <row r="24">
          <cell r="I24" t="str">
            <v>Ongoing</v>
          </cell>
        </row>
        <row r="25">
          <cell r="C25" t="str">
            <v>Yes</v>
          </cell>
          <cell r="I25" t="str">
            <v>Completed</v>
          </cell>
        </row>
        <row r="26">
          <cell r="C26" t="str">
            <v>No</v>
          </cell>
          <cell r="I26" t="str">
            <v>Delayed</v>
          </cell>
        </row>
        <row r="27">
          <cell r="I27" t="str">
            <v>Cancelled</v>
          </cell>
        </row>
        <row r="29">
          <cell r="I29" t="str">
            <v>Annual (Fixed Value)</v>
          </cell>
        </row>
        <row r="30">
          <cell r="I30" t="str">
            <v>Annual (Variable Value)</v>
          </cell>
        </row>
        <row r="31">
          <cell r="I31" t="str">
            <v>Project Based</v>
          </cell>
        </row>
      </sheetData>
      <sheetData sheetId="3" refreshError="1"/>
      <sheetData sheetId="4"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Assumptions (written)"/>
      <sheetName val="F1-F2-F3 Bridge"/>
      <sheetName val="YoY Bridge"/>
      <sheetName val="Cluster Base and Top bridge"/>
      <sheetName val="Bridge to F2"/>
      <sheetName val="Targets summary by cluster"/>
      <sheetName val="Forecast By Contracts"/>
      <sheetName val="Local growth by cluster"/>
      <sheetName val="Savings"/>
      <sheetName val="Costs to Centre savings"/>
      <sheetName val="Recharge Summary"/>
      <sheetName val="Prodty and Material"/>
      <sheetName val="Darwin 2 by cluster"/>
      <sheetName val="F1"/>
      <sheetName val="Productivity"/>
    </sheetNames>
    <sheetDataSet>
      <sheetData sheetId="0" refreshError="1"/>
      <sheetData sheetId="1" refreshError="1"/>
      <sheetData sheetId="2" refreshError="1"/>
      <sheetData sheetId="3" refreshError="1"/>
      <sheetData sheetId="4" refreshError="1">
        <row r="9">
          <cell r="A9" t="str">
            <v>PFI All Contracts</v>
          </cell>
          <cell r="C9">
            <v>439.84175699509802</v>
          </cell>
          <cell r="D9">
            <v>439.84175699509751</v>
          </cell>
          <cell r="E9">
            <v>439.84175699509751</v>
          </cell>
        </row>
        <row r="10">
          <cell r="A10" t="str">
            <v>MPC</v>
          </cell>
          <cell r="C10">
            <v>1531.3640420833335</v>
          </cell>
          <cell r="D10">
            <v>0</v>
          </cell>
          <cell r="E10">
            <v>0</v>
          </cell>
        </row>
        <row r="11">
          <cell r="A11" t="str">
            <v>North East</v>
          </cell>
          <cell r="C11">
            <v>1600.3206229684145</v>
          </cell>
          <cell r="D11">
            <v>1359.1621974712191</v>
          </cell>
          <cell r="E11">
            <v>226.97362050000001</v>
          </cell>
        </row>
        <row r="12">
          <cell r="A12" t="str">
            <v>North West</v>
          </cell>
          <cell r="C12">
            <v>3168.2348443552351</v>
          </cell>
          <cell r="D12">
            <v>2368.2347443552358</v>
          </cell>
          <cell r="E12">
            <v>2368.2347443552358</v>
          </cell>
        </row>
        <row r="13">
          <cell r="A13" t="str">
            <v>Midlands</v>
          </cell>
          <cell r="C13">
            <v>405.85037916171001</v>
          </cell>
          <cell r="D13">
            <v>427.85038052478319</v>
          </cell>
          <cell r="E13">
            <v>282.85001752478314</v>
          </cell>
        </row>
        <row r="14">
          <cell r="A14" t="str">
            <v>East</v>
          </cell>
          <cell r="C14">
            <v>86.604731615002379</v>
          </cell>
          <cell r="D14">
            <v>87.955237330291453</v>
          </cell>
          <cell r="E14">
            <v>63.291775791829913</v>
          </cell>
        </row>
        <row r="15">
          <cell r="A15" t="str">
            <v>South</v>
          </cell>
          <cell r="C15">
            <v>3738.5469982021377</v>
          </cell>
          <cell r="D15">
            <v>3294.5973902021383</v>
          </cell>
          <cell r="E15">
            <v>2891.3311147021386</v>
          </cell>
        </row>
        <row r="16">
          <cell r="A16" t="str">
            <v>New Business</v>
          </cell>
          <cell r="E16">
            <v>3000</v>
          </cell>
        </row>
        <row r="18">
          <cell r="A18" t="str">
            <v>Removal Of MPC Growth</v>
          </cell>
          <cell r="C18">
            <v>-250</v>
          </cell>
          <cell r="D18">
            <v>-1500</v>
          </cell>
          <cell r="E18">
            <v>-1500</v>
          </cell>
        </row>
        <row r="30">
          <cell r="A30" t="str">
            <v>PFI</v>
          </cell>
          <cell r="C30">
            <v>52.781010839411699</v>
          </cell>
          <cell r="D30">
            <v>57.179428409362679</v>
          </cell>
          <cell r="E30">
            <v>61.577845979313658</v>
          </cell>
        </row>
        <row r="31">
          <cell r="A31" t="str">
            <v>MPC</v>
          </cell>
          <cell r="C31">
            <v>183.76368504999999</v>
          </cell>
          <cell r="D31">
            <v>0</v>
          </cell>
          <cell r="E31">
            <v>0</v>
          </cell>
        </row>
        <row r="32">
          <cell r="A32" t="str">
            <v>North East</v>
          </cell>
          <cell r="C32">
            <v>192.03847475620972</v>
          </cell>
          <cell r="D32">
            <v>176.69108567125849</v>
          </cell>
          <cell r="E32">
            <v>31.776306870000003</v>
          </cell>
        </row>
        <row r="33">
          <cell r="A33" t="str">
            <v>North West</v>
          </cell>
          <cell r="C33">
            <v>380.18818132262817</v>
          </cell>
          <cell r="D33">
            <v>307.87051676618063</v>
          </cell>
          <cell r="E33">
            <v>331.552864209733</v>
          </cell>
        </row>
        <row r="34">
          <cell r="A34" t="str">
            <v>Midlands</v>
          </cell>
          <cell r="C34">
            <v>48.702045499405202</v>
          </cell>
          <cell r="D34">
            <v>55.62054946822181</v>
          </cell>
          <cell r="E34">
            <v>39.599002453469645</v>
          </cell>
        </row>
        <row r="35">
          <cell r="A35" t="str">
            <v>East</v>
          </cell>
          <cell r="C35">
            <v>10.392567793800286</v>
          </cell>
          <cell r="D35">
            <v>11.434180852937889</v>
          </cell>
          <cell r="E35">
            <v>8.8608486108561877</v>
          </cell>
        </row>
        <row r="36">
          <cell r="A36" t="str">
            <v>South</v>
          </cell>
          <cell r="C36">
            <v>448.62563978425652</v>
          </cell>
          <cell r="D36">
            <v>428.29766072627797</v>
          </cell>
          <cell r="E36">
            <v>404.78635605829942</v>
          </cell>
        </row>
        <row r="37">
          <cell r="A37" t="str">
            <v>New Business</v>
          </cell>
          <cell r="E37">
            <v>420</v>
          </cell>
        </row>
        <row r="39">
          <cell r="A39" t="str">
            <v>PFI</v>
          </cell>
          <cell r="C39">
            <v>79.041324577658287</v>
          </cell>
          <cell r="D39">
            <v>158.08264915531657</v>
          </cell>
          <cell r="E39">
            <v>159.082649155317</v>
          </cell>
        </row>
        <row r="40">
          <cell r="A40" t="str">
            <v>MPC</v>
          </cell>
          <cell r="C40">
            <v>0</v>
          </cell>
          <cell r="D40">
            <v>0</v>
          </cell>
          <cell r="E40">
            <v>0</v>
          </cell>
        </row>
        <row r="41">
          <cell r="A41" t="str">
            <v>North East</v>
          </cell>
          <cell r="C41">
            <v>66.14681474016038</v>
          </cell>
          <cell r="D41">
            <v>132.29362948032076</v>
          </cell>
          <cell r="E41">
            <v>132.29362948032076</v>
          </cell>
        </row>
        <row r="42">
          <cell r="A42" t="str">
            <v>North West</v>
          </cell>
          <cell r="C42">
            <v>523.90359637230267</v>
          </cell>
          <cell r="D42">
            <v>755.9099176069617</v>
          </cell>
          <cell r="E42">
            <v>755.9099176069617</v>
          </cell>
        </row>
        <row r="43">
          <cell r="A43" t="str">
            <v>Midlands</v>
          </cell>
          <cell r="C43">
            <v>157.71020782614892</v>
          </cell>
          <cell r="D43">
            <v>338.59161753602586</v>
          </cell>
          <cell r="E43">
            <v>286.46400376420002</v>
          </cell>
        </row>
        <row r="44">
          <cell r="A44" t="str">
            <v>East</v>
          </cell>
          <cell r="C44">
            <v>391.40964898711889</v>
          </cell>
          <cell r="D44">
            <v>31.430341398018736</v>
          </cell>
          <cell r="E44">
            <v>31.430341398018736</v>
          </cell>
        </row>
        <row r="45">
          <cell r="A45" t="str">
            <v>South</v>
          </cell>
          <cell r="C45">
            <v>320.50770113874376</v>
          </cell>
          <cell r="D45">
            <v>681.99249778443937</v>
          </cell>
          <cell r="E45">
            <v>714.18531398518257</v>
          </cell>
        </row>
        <row r="48">
          <cell r="A48" t="str">
            <v>PFI</v>
          </cell>
          <cell r="C48">
            <v>232.2</v>
          </cell>
          <cell r="D48">
            <v>232.2</v>
          </cell>
          <cell r="E48">
            <v>232.2</v>
          </cell>
        </row>
        <row r="49">
          <cell r="A49" t="str">
            <v>MPC</v>
          </cell>
          <cell r="C49">
            <v>580.35</v>
          </cell>
          <cell r="D49">
            <v>450</v>
          </cell>
          <cell r="E49">
            <v>450</v>
          </cell>
        </row>
        <row r="50">
          <cell r="A50" t="str">
            <v>North East</v>
          </cell>
          <cell r="C50">
            <v>0</v>
          </cell>
          <cell r="D50">
            <v>0</v>
          </cell>
          <cell r="E50">
            <v>0</v>
          </cell>
        </row>
        <row r="51">
          <cell r="A51" t="str">
            <v>North West</v>
          </cell>
          <cell r="C51">
            <v>209.10300000000001</v>
          </cell>
          <cell r="D51">
            <v>156.303</v>
          </cell>
          <cell r="E51">
            <v>156.303</v>
          </cell>
        </row>
        <row r="52">
          <cell r="A52" t="str">
            <v>Midlands</v>
          </cell>
          <cell r="C52">
            <v>644.57799999999997</v>
          </cell>
          <cell r="D52">
            <v>667.81</v>
          </cell>
          <cell r="E52">
            <v>653.89</v>
          </cell>
        </row>
        <row r="53">
          <cell r="A53" t="str">
            <v>East</v>
          </cell>
          <cell r="C53">
            <v>716</v>
          </cell>
          <cell r="D53">
            <v>87.248000000000005</v>
          </cell>
          <cell r="E53">
            <v>85.176000000000002</v>
          </cell>
        </row>
        <row r="54">
          <cell r="A54" t="str">
            <v>South</v>
          </cell>
          <cell r="C54">
            <v>304.06799999999998</v>
          </cell>
          <cell r="D54">
            <v>322.39299999999997</v>
          </cell>
          <cell r="E54">
            <v>321.84800000000001</v>
          </cell>
        </row>
        <row r="57">
          <cell r="A57" t="str">
            <v>MPC Local Growth Changes</v>
          </cell>
          <cell r="C57">
            <v>-29</v>
          </cell>
          <cell r="D57">
            <v>-179</v>
          </cell>
          <cell r="E57">
            <v>-180</v>
          </cell>
        </row>
        <row r="66">
          <cell r="A66" t="str">
            <v>PFI</v>
          </cell>
          <cell r="C66">
            <v>364.02233541706994</v>
          </cell>
          <cell r="D66">
            <v>447.46207756467925</v>
          </cell>
          <cell r="E66">
            <v>452.86049513463064</v>
          </cell>
        </row>
        <row r="67">
          <cell r="A67" t="str">
            <v>MPC</v>
          </cell>
          <cell r="C67">
            <v>764.11368504999996</v>
          </cell>
          <cell r="D67">
            <v>450</v>
          </cell>
          <cell r="E67">
            <v>450</v>
          </cell>
        </row>
        <row r="68">
          <cell r="A68" t="str">
            <v>North East</v>
          </cell>
          <cell r="C68">
            <v>258.1852894963701</v>
          </cell>
          <cell r="D68">
            <v>308.98471515157928</v>
          </cell>
          <cell r="E68">
            <v>164.06993635032077</v>
          </cell>
        </row>
        <row r="69">
          <cell r="A69" t="str">
            <v>North West</v>
          </cell>
          <cell r="C69">
            <v>1113.194777694931</v>
          </cell>
          <cell r="D69">
            <v>1220.0834343731422</v>
          </cell>
          <cell r="E69">
            <v>1243.7657818166945</v>
          </cell>
        </row>
        <row r="70">
          <cell r="A70" t="str">
            <v>Midlands</v>
          </cell>
          <cell r="C70">
            <v>850.99025332555402</v>
          </cell>
          <cell r="D70">
            <v>1062.0221670042476</v>
          </cell>
          <cell r="E70">
            <v>979.95300621766967</v>
          </cell>
        </row>
        <row r="71">
          <cell r="A71" t="str">
            <v>East</v>
          </cell>
          <cell r="C71">
            <v>1117.8022167809193</v>
          </cell>
          <cell r="D71">
            <v>130.11252225095663</v>
          </cell>
          <cell r="E71">
            <v>125.46719000887492</v>
          </cell>
        </row>
        <row r="72">
          <cell r="A72" t="str">
            <v>South</v>
          </cell>
          <cell r="C72">
            <v>1073.2013409230003</v>
          </cell>
          <cell r="D72">
            <v>1432.6831585107175</v>
          </cell>
          <cell r="E72">
            <v>1440.8196700434819</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Factors &amp; Average Costs"/>
      <sheetName val="Recorded Schemes"/>
      <sheetName val="Average Prices"/>
      <sheetName val="TPI Indices"/>
      <sheetName val="Validation tables"/>
    </sheetNames>
    <sheetDataSet>
      <sheetData sheetId="0"/>
      <sheetData sheetId="1"/>
      <sheetData sheetId="2"/>
      <sheetData sheetId="3">
        <row r="4">
          <cell r="A4">
            <v>2004.1</v>
          </cell>
          <cell r="B4">
            <v>200</v>
          </cell>
        </row>
        <row r="5">
          <cell r="A5">
            <v>2004.2</v>
          </cell>
          <cell r="B5">
            <v>215</v>
          </cell>
        </row>
        <row r="6">
          <cell r="A6">
            <v>2004.3</v>
          </cell>
          <cell r="B6">
            <v>213</v>
          </cell>
        </row>
        <row r="7">
          <cell r="A7">
            <v>2004.4</v>
          </cell>
          <cell r="B7">
            <v>225</v>
          </cell>
        </row>
        <row r="8">
          <cell r="A8">
            <v>2005.1</v>
          </cell>
          <cell r="B8">
            <v>221</v>
          </cell>
        </row>
        <row r="9">
          <cell r="A9">
            <v>2005.2</v>
          </cell>
          <cell r="B9">
            <v>228</v>
          </cell>
        </row>
        <row r="10">
          <cell r="A10">
            <v>2005.3</v>
          </cell>
          <cell r="B10">
            <v>221</v>
          </cell>
        </row>
        <row r="11">
          <cell r="A11">
            <v>2005.4</v>
          </cell>
          <cell r="B11">
            <v>226</v>
          </cell>
        </row>
        <row r="12">
          <cell r="A12">
            <v>2006.1</v>
          </cell>
          <cell r="B12">
            <v>228</v>
          </cell>
        </row>
        <row r="13">
          <cell r="A13">
            <v>2006.2</v>
          </cell>
          <cell r="B13">
            <v>231</v>
          </cell>
        </row>
        <row r="14">
          <cell r="A14">
            <v>2006.3</v>
          </cell>
          <cell r="B14">
            <v>228</v>
          </cell>
        </row>
        <row r="15">
          <cell r="A15">
            <v>2006.4</v>
          </cell>
          <cell r="B15">
            <v>232</v>
          </cell>
        </row>
        <row r="16">
          <cell r="A16">
            <v>2007.1</v>
          </cell>
          <cell r="B16">
            <v>239</v>
          </cell>
        </row>
        <row r="17">
          <cell r="A17">
            <v>2007.2</v>
          </cell>
          <cell r="B17">
            <v>241</v>
          </cell>
        </row>
        <row r="18">
          <cell r="A18">
            <v>2007.3</v>
          </cell>
          <cell r="B18">
            <v>248</v>
          </cell>
        </row>
        <row r="19">
          <cell r="A19">
            <v>2007.4</v>
          </cell>
          <cell r="B19">
            <v>251</v>
          </cell>
        </row>
        <row r="20">
          <cell r="A20">
            <v>2008.1</v>
          </cell>
          <cell r="B20">
            <v>249</v>
          </cell>
        </row>
        <row r="21">
          <cell r="A21">
            <v>2008.2</v>
          </cell>
          <cell r="B21">
            <v>247</v>
          </cell>
        </row>
        <row r="22">
          <cell r="A22">
            <v>2008.3</v>
          </cell>
          <cell r="B22">
            <v>246</v>
          </cell>
        </row>
        <row r="23">
          <cell r="A23">
            <v>2008.4</v>
          </cell>
          <cell r="B23">
            <v>240</v>
          </cell>
        </row>
        <row r="24">
          <cell r="A24">
            <v>2009.1</v>
          </cell>
          <cell r="B24">
            <v>223</v>
          </cell>
        </row>
        <row r="25">
          <cell r="A25">
            <v>2009.2</v>
          </cell>
          <cell r="B25">
            <v>216</v>
          </cell>
        </row>
        <row r="26">
          <cell r="A26">
            <v>2009.3</v>
          </cell>
          <cell r="B26">
            <v>216</v>
          </cell>
        </row>
        <row r="27">
          <cell r="A27">
            <v>2009.4</v>
          </cell>
          <cell r="B27">
            <v>212</v>
          </cell>
        </row>
        <row r="28">
          <cell r="A28">
            <v>2010.1</v>
          </cell>
          <cell r="B28">
            <v>209</v>
          </cell>
        </row>
        <row r="29">
          <cell r="A29">
            <v>2010.2</v>
          </cell>
          <cell r="B29">
            <v>218</v>
          </cell>
        </row>
        <row r="30">
          <cell r="A30">
            <v>2010.3</v>
          </cell>
          <cell r="B30">
            <v>219</v>
          </cell>
        </row>
        <row r="31">
          <cell r="A31">
            <v>2010.4</v>
          </cell>
          <cell r="B31">
            <v>220</v>
          </cell>
        </row>
        <row r="32">
          <cell r="A32">
            <v>2011.1</v>
          </cell>
          <cell r="B32">
            <v>219</v>
          </cell>
        </row>
        <row r="33">
          <cell r="A33">
            <v>2011.2</v>
          </cell>
          <cell r="B33">
            <v>224</v>
          </cell>
        </row>
        <row r="34">
          <cell r="A34">
            <v>2011.3</v>
          </cell>
          <cell r="B34">
            <v>220</v>
          </cell>
        </row>
        <row r="35">
          <cell r="A35">
            <v>2011.4</v>
          </cell>
          <cell r="B35">
            <v>223</v>
          </cell>
        </row>
        <row r="36">
          <cell r="A36">
            <v>2012.1</v>
          </cell>
          <cell r="B36">
            <v>222</v>
          </cell>
        </row>
        <row r="37">
          <cell r="A37">
            <v>2012.2</v>
          </cell>
          <cell r="B37">
            <v>222</v>
          </cell>
        </row>
        <row r="38">
          <cell r="A38">
            <v>2012.3</v>
          </cell>
          <cell r="B38">
            <v>220</v>
          </cell>
        </row>
        <row r="39">
          <cell r="A39">
            <v>2012.4</v>
          </cell>
          <cell r="B39">
            <v>218</v>
          </cell>
        </row>
        <row r="40">
          <cell r="A40">
            <v>2013.1</v>
          </cell>
          <cell r="B40">
            <v>218</v>
          </cell>
        </row>
        <row r="41">
          <cell r="A41">
            <v>2013.2</v>
          </cell>
          <cell r="B41">
            <v>219</v>
          </cell>
        </row>
        <row r="42">
          <cell r="A42">
            <v>2013.3</v>
          </cell>
          <cell r="B42">
            <v>220</v>
          </cell>
        </row>
        <row r="43">
          <cell r="A43">
            <v>2013.4</v>
          </cell>
          <cell r="B43">
            <v>221</v>
          </cell>
        </row>
        <row r="44">
          <cell r="A44">
            <v>2014.1</v>
          </cell>
          <cell r="B44">
            <v>223</v>
          </cell>
        </row>
        <row r="45">
          <cell r="A45">
            <v>2014.2</v>
          </cell>
          <cell r="B45">
            <v>224</v>
          </cell>
        </row>
        <row r="46">
          <cell r="A46">
            <v>2014.3</v>
          </cell>
          <cell r="B46">
            <v>226</v>
          </cell>
        </row>
        <row r="47">
          <cell r="A47">
            <v>2014.4</v>
          </cell>
          <cell r="B47">
            <v>227</v>
          </cell>
        </row>
        <row r="48">
          <cell r="A48">
            <v>2015.1</v>
          </cell>
          <cell r="B48">
            <v>230</v>
          </cell>
        </row>
        <row r="49">
          <cell r="A49">
            <v>2015.2</v>
          </cell>
          <cell r="B49">
            <v>231</v>
          </cell>
        </row>
        <row r="50">
          <cell r="A50">
            <v>2015.3</v>
          </cell>
          <cell r="B50">
            <v>234</v>
          </cell>
        </row>
        <row r="51">
          <cell r="A51">
            <v>2015.4</v>
          </cell>
          <cell r="B51">
            <v>236</v>
          </cell>
        </row>
        <row r="52">
          <cell r="A52">
            <v>2016.1</v>
          </cell>
          <cell r="B52">
            <v>238</v>
          </cell>
        </row>
        <row r="53">
          <cell r="A53">
            <v>2016.2</v>
          </cell>
          <cell r="B53">
            <v>240</v>
          </cell>
        </row>
        <row r="54">
          <cell r="A54">
            <v>2016.3</v>
          </cell>
          <cell r="B54">
            <v>243</v>
          </cell>
        </row>
        <row r="55">
          <cell r="A55">
            <v>2016.4</v>
          </cell>
          <cell r="B55">
            <v>247</v>
          </cell>
        </row>
        <row r="56">
          <cell r="A56">
            <v>2017.1</v>
          </cell>
          <cell r="B56">
            <v>249</v>
          </cell>
        </row>
        <row r="57">
          <cell r="A57">
            <v>2017.2</v>
          </cell>
          <cell r="B57">
            <v>251</v>
          </cell>
        </row>
        <row r="58">
          <cell r="A58">
            <v>2017.3</v>
          </cell>
        </row>
        <row r="59">
          <cell r="A59">
            <v>2017.4</v>
          </cell>
        </row>
        <row r="60">
          <cell r="A60">
            <v>2018.1</v>
          </cell>
        </row>
        <row r="61">
          <cell r="A61">
            <v>2018.2</v>
          </cell>
        </row>
        <row r="62">
          <cell r="A62">
            <v>2018.3</v>
          </cell>
        </row>
        <row r="63">
          <cell r="A63">
            <v>2018.4</v>
          </cell>
        </row>
        <row r="64">
          <cell r="A64">
            <v>2019.1</v>
          </cell>
        </row>
        <row r="65">
          <cell r="A65">
            <v>2019.2</v>
          </cell>
        </row>
        <row r="66">
          <cell r="A66">
            <v>2019.3</v>
          </cell>
        </row>
        <row r="67">
          <cell r="A67">
            <v>2019.4</v>
          </cell>
        </row>
        <row r="68">
          <cell r="A68">
            <v>2020.1</v>
          </cell>
        </row>
        <row r="69">
          <cell r="A69">
            <v>2020.2</v>
          </cell>
        </row>
        <row r="70">
          <cell r="A70">
            <v>2020.3</v>
          </cell>
        </row>
        <row r="71">
          <cell r="A71">
            <v>2020.4</v>
          </cell>
        </row>
        <row r="72">
          <cell r="A72">
            <v>2021.1</v>
          </cell>
        </row>
        <row r="73">
          <cell r="A73">
            <v>2021.2</v>
          </cell>
        </row>
        <row r="74">
          <cell r="A74">
            <v>2021.3</v>
          </cell>
        </row>
        <row r="75">
          <cell r="A75">
            <v>2021.4</v>
          </cell>
        </row>
        <row r="76">
          <cell r="A76">
            <v>2022.1</v>
          </cell>
        </row>
        <row r="77">
          <cell r="A77">
            <v>2022.2</v>
          </cell>
        </row>
        <row r="78">
          <cell r="A78">
            <v>2022.3</v>
          </cell>
        </row>
        <row r="79">
          <cell r="A79">
            <v>2022.4</v>
          </cell>
        </row>
        <row r="80">
          <cell r="A80">
            <v>2023.1</v>
          </cell>
        </row>
        <row r="81">
          <cell r="A81">
            <v>2023.2</v>
          </cell>
        </row>
        <row r="82">
          <cell r="A82">
            <v>2023.3</v>
          </cell>
        </row>
        <row r="83">
          <cell r="A83">
            <v>2023.4</v>
          </cell>
        </row>
        <row r="84">
          <cell r="A84">
            <v>2024.1</v>
          </cell>
        </row>
        <row r="85">
          <cell r="A85">
            <v>2024.2</v>
          </cell>
        </row>
        <row r="86">
          <cell r="A86">
            <v>2024.3</v>
          </cell>
        </row>
        <row r="87">
          <cell r="A87">
            <v>2024.4</v>
          </cell>
        </row>
        <row r="88">
          <cell r="A88">
            <v>2025.1</v>
          </cell>
        </row>
        <row r="89">
          <cell r="A89">
            <v>2025.2</v>
          </cell>
        </row>
        <row r="90">
          <cell r="A90">
            <v>2025.3</v>
          </cell>
        </row>
        <row r="91">
          <cell r="A91">
            <v>2025.4</v>
          </cell>
        </row>
        <row r="92">
          <cell r="A92">
            <v>2026.1</v>
          </cell>
        </row>
        <row r="93">
          <cell r="A93">
            <v>2026.2</v>
          </cell>
        </row>
        <row r="94">
          <cell r="A94">
            <v>2026.3</v>
          </cell>
        </row>
        <row r="95">
          <cell r="A95">
            <v>2026.4</v>
          </cell>
        </row>
        <row r="96">
          <cell r="A96">
            <v>2027.1</v>
          </cell>
        </row>
        <row r="97">
          <cell r="A97">
            <v>2027.2</v>
          </cell>
        </row>
        <row r="98">
          <cell r="A98">
            <v>2027.3</v>
          </cell>
        </row>
        <row r="99">
          <cell r="A99">
            <v>2027.4</v>
          </cell>
        </row>
        <row r="100">
          <cell r="A100">
            <v>2028.1000000000001</v>
          </cell>
        </row>
        <row r="101">
          <cell r="A101">
            <v>2028.2</v>
          </cell>
        </row>
        <row r="102">
          <cell r="A102">
            <v>2028.3</v>
          </cell>
        </row>
        <row r="103">
          <cell r="A103">
            <v>2028.4</v>
          </cell>
        </row>
        <row r="104">
          <cell r="A104">
            <v>2029.1000000000001</v>
          </cell>
        </row>
        <row r="105">
          <cell r="A105">
            <v>2029.2</v>
          </cell>
        </row>
        <row r="106">
          <cell r="A106">
            <v>2029.3</v>
          </cell>
        </row>
        <row r="107">
          <cell r="A107">
            <v>2029.4</v>
          </cell>
        </row>
        <row r="108">
          <cell r="A108">
            <v>2030.1000000000001</v>
          </cell>
        </row>
        <row r="109">
          <cell r="A109">
            <v>2030.2</v>
          </cell>
        </row>
        <row r="110">
          <cell r="A110">
            <v>2030.3</v>
          </cell>
        </row>
        <row r="111">
          <cell r="A111">
            <v>2030.4</v>
          </cell>
        </row>
        <row r="112">
          <cell r="A112">
            <v>2031.1000000000001</v>
          </cell>
        </row>
        <row r="113">
          <cell r="A113">
            <v>2031.2</v>
          </cell>
        </row>
        <row r="114">
          <cell r="A114">
            <v>2031.3</v>
          </cell>
        </row>
        <row r="115">
          <cell r="A115">
            <v>2031.4</v>
          </cell>
        </row>
        <row r="116">
          <cell r="A116">
            <v>2032.1000000000001</v>
          </cell>
        </row>
        <row r="117">
          <cell r="A117">
            <v>2032.2</v>
          </cell>
        </row>
        <row r="118">
          <cell r="A118">
            <v>2032.3</v>
          </cell>
        </row>
        <row r="119">
          <cell r="A119">
            <v>2032.4</v>
          </cell>
        </row>
        <row r="120">
          <cell r="A120">
            <v>2033.1000000000001</v>
          </cell>
        </row>
        <row r="121">
          <cell r="A121">
            <v>2033.2</v>
          </cell>
        </row>
        <row r="122">
          <cell r="A122">
            <v>2033.3</v>
          </cell>
        </row>
        <row r="123">
          <cell r="A123">
            <v>2033.4</v>
          </cell>
        </row>
        <row r="124">
          <cell r="A124">
            <v>2034.1000000000001</v>
          </cell>
        </row>
        <row r="125">
          <cell r="A125">
            <v>2034.2</v>
          </cell>
        </row>
        <row r="126">
          <cell r="A126">
            <v>2034.3</v>
          </cell>
        </row>
        <row r="127">
          <cell r="A127">
            <v>2034.4</v>
          </cell>
        </row>
        <row r="128">
          <cell r="A128">
            <v>2035.1000000000001</v>
          </cell>
        </row>
        <row r="129">
          <cell r="A129">
            <v>2035.2</v>
          </cell>
        </row>
        <row r="130">
          <cell r="A130">
            <v>2035.3000000000002</v>
          </cell>
        </row>
        <row r="131">
          <cell r="A131">
            <v>2035.4</v>
          </cell>
        </row>
        <row r="132">
          <cell r="A132">
            <v>2036.1000000000001</v>
          </cell>
        </row>
      </sheetData>
      <sheetData sheetId="4"/>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Query variables"/>
      <sheetName val="BW results"/>
      <sheetName val="EP results"/>
      <sheetName val="Adjustments"/>
      <sheetName val="KPIs"/>
      <sheetName val="Final Results"/>
      <sheetName val="Dec04_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rmal Dristribution"/>
      <sheetName val="BGHS tree"/>
      <sheetName val="CHC Segment Data"/>
      <sheetName val="Data"/>
      <sheetName val="HARD OUTPUT"/>
      <sheetName val="Service"/>
      <sheetName val="Engineers"/>
    </sheetNames>
    <sheetDataSet>
      <sheetData sheetId="0" refreshError="1"/>
      <sheetData sheetId="1" refreshError="1"/>
      <sheetData sheetId="2" refreshError="1">
        <row r="5">
          <cell r="F5" t="str">
            <v>A</v>
          </cell>
          <cell r="G5" t="str">
            <v>B</v>
          </cell>
          <cell r="H5" t="str">
            <v>C</v>
          </cell>
          <cell r="I5" t="str">
            <v>D</v>
          </cell>
          <cell r="J5" t="str">
            <v>E</v>
          </cell>
          <cell r="K5" t="str">
            <v>F</v>
          </cell>
          <cell r="L5" t="str">
            <v>G</v>
          </cell>
          <cell r="M5" t="str">
            <v>H</v>
          </cell>
          <cell r="N5" t="str">
            <v>AVERAGE</v>
          </cell>
          <cell r="O5" t="str">
            <v>TOTAL (£m)</v>
          </cell>
        </row>
        <row r="8">
          <cell r="F8">
            <v>1184</v>
          </cell>
          <cell r="G8">
            <v>585</v>
          </cell>
          <cell r="H8">
            <v>115</v>
          </cell>
          <cell r="I8">
            <v>646</v>
          </cell>
          <cell r="J8">
            <v>110</v>
          </cell>
          <cell r="K8">
            <v>336</v>
          </cell>
          <cell r="L8">
            <v>283</v>
          </cell>
          <cell r="M8">
            <v>320</v>
          </cell>
          <cell r="N8">
            <v>3579</v>
          </cell>
          <cell r="O8">
            <v>3579</v>
          </cell>
        </row>
        <row r="12">
          <cell r="F12">
            <v>159</v>
          </cell>
          <cell r="G12">
            <v>156</v>
          </cell>
          <cell r="H12">
            <v>148</v>
          </cell>
          <cell r="I12">
            <v>156</v>
          </cell>
          <cell r="J12">
            <v>156</v>
          </cell>
          <cell r="K12">
            <v>151</v>
          </cell>
          <cell r="L12">
            <v>150</v>
          </cell>
          <cell r="M12">
            <v>159</v>
          </cell>
          <cell r="N12">
            <v>156.05979323833472</v>
          </cell>
          <cell r="O12">
            <v>558.53800000000001</v>
          </cell>
        </row>
        <row r="14">
          <cell r="F14">
            <v>121.1</v>
          </cell>
          <cell r="G14">
            <v>134.1</v>
          </cell>
          <cell r="H14">
            <v>168.1</v>
          </cell>
          <cell r="I14">
            <v>163.1</v>
          </cell>
          <cell r="J14">
            <v>141.29999999999998</v>
          </cell>
          <cell r="K14">
            <v>159.1</v>
          </cell>
          <cell r="L14">
            <v>152.1</v>
          </cell>
          <cell r="M14">
            <v>148</v>
          </cell>
          <cell r="N14">
            <v>141.36068734283319</v>
          </cell>
          <cell r="O14">
            <v>505.92990000000003</v>
          </cell>
        </row>
        <row r="16">
          <cell r="F16">
            <v>46</v>
          </cell>
          <cell r="G16">
            <v>56</v>
          </cell>
          <cell r="H16">
            <v>78</v>
          </cell>
          <cell r="I16">
            <v>73</v>
          </cell>
          <cell r="J16">
            <v>59.3</v>
          </cell>
          <cell r="K16">
            <v>70</v>
          </cell>
          <cell r="L16">
            <v>63</v>
          </cell>
          <cell r="M16">
            <v>66</v>
          </cell>
          <cell r="N16">
            <v>59.330539256775637</v>
          </cell>
          <cell r="O16">
            <v>212.34399999999999</v>
          </cell>
        </row>
        <row r="18">
          <cell r="F18">
            <v>20</v>
          </cell>
          <cell r="G18">
            <v>23</v>
          </cell>
          <cell r="H18">
            <v>27</v>
          </cell>
          <cell r="I18">
            <v>28</v>
          </cell>
          <cell r="J18">
            <v>23.8</v>
          </cell>
          <cell r="K18">
            <v>28</v>
          </cell>
          <cell r="L18">
            <v>26</v>
          </cell>
          <cell r="M18">
            <v>23.8</v>
          </cell>
          <cell r="N18">
            <v>23.841296451522773</v>
          </cell>
          <cell r="O18">
            <v>85.328000000000003</v>
          </cell>
        </row>
        <row r="20">
          <cell r="F20">
            <v>18.100000000000001</v>
          </cell>
          <cell r="G20">
            <v>18.100000000000001</v>
          </cell>
          <cell r="H20">
            <v>18.100000000000001</v>
          </cell>
          <cell r="I20">
            <v>18.100000000000001</v>
          </cell>
          <cell r="J20">
            <v>18.100000000000001</v>
          </cell>
          <cell r="K20">
            <v>18.100000000000001</v>
          </cell>
          <cell r="L20">
            <v>18.100000000000001</v>
          </cell>
          <cell r="M20">
            <v>18.100000000000001</v>
          </cell>
          <cell r="N20">
            <v>18.100000000000001</v>
          </cell>
          <cell r="O20">
            <v>64.779899999999998</v>
          </cell>
        </row>
        <row r="22">
          <cell r="F22">
            <v>37</v>
          </cell>
          <cell r="G22">
            <v>37</v>
          </cell>
          <cell r="H22">
            <v>45</v>
          </cell>
          <cell r="I22">
            <v>44</v>
          </cell>
          <cell r="J22">
            <v>40.1</v>
          </cell>
          <cell r="K22">
            <v>43</v>
          </cell>
          <cell r="L22">
            <v>45</v>
          </cell>
          <cell r="M22">
            <v>40.1</v>
          </cell>
          <cell r="N22">
            <v>40.088851634534784</v>
          </cell>
          <cell r="O22">
            <v>143.47800000000001</v>
          </cell>
        </row>
        <row r="24">
          <cell r="F24">
            <v>37.900000000000006</v>
          </cell>
          <cell r="G24">
            <v>21.900000000000006</v>
          </cell>
          <cell r="H24">
            <v>-20.099999999999994</v>
          </cell>
          <cell r="I24">
            <v>-7.0999999999999943</v>
          </cell>
          <cell r="J24">
            <v>14.700000000000017</v>
          </cell>
          <cell r="K24">
            <v>-8.0999999999999943</v>
          </cell>
          <cell r="L24">
            <v>-2.0999999999999943</v>
          </cell>
          <cell r="M24">
            <v>11</v>
          </cell>
          <cell r="N24">
            <v>14.699105895501532</v>
          </cell>
          <cell r="O24">
            <v>52.608099999999979</v>
          </cell>
        </row>
        <row r="26">
          <cell r="F26">
            <v>11.370000000000001</v>
          </cell>
          <cell r="G26">
            <v>6.5700000000000012</v>
          </cell>
          <cell r="H26">
            <v>-6.0299999999999985</v>
          </cell>
          <cell r="I26">
            <v>-2.1299999999999981</v>
          </cell>
          <cell r="J26">
            <v>4.4100000000000046</v>
          </cell>
          <cell r="K26">
            <v>-2.4299999999999984</v>
          </cell>
          <cell r="L26">
            <v>-0.62999999999999823</v>
          </cell>
          <cell r="M26">
            <v>3.3</v>
          </cell>
          <cell r="N26">
            <v>4.4097317686504596</v>
          </cell>
          <cell r="O26">
            <v>15.782429999999993</v>
          </cell>
        </row>
        <row r="28">
          <cell r="F28">
            <v>26.530000000000005</v>
          </cell>
          <cell r="G28">
            <v>15.330000000000005</v>
          </cell>
          <cell r="H28">
            <v>-14.069999999999997</v>
          </cell>
          <cell r="I28">
            <v>-4.9699999999999962</v>
          </cell>
          <cell r="J28">
            <v>10.290000000000013</v>
          </cell>
          <cell r="K28">
            <v>-5.6699999999999964</v>
          </cell>
          <cell r="L28">
            <v>-1.4699999999999962</v>
          </cell>
          <cell r="M28">
            <v>7.7</v>
          </cell>
          <cell r="N28">
            <v>10.289374126851072</v>
          </cell>
          <cell r="O28">
            <v>36.825669999999988</v>
          </cell>
        </row>
        <row r="30">
          <cell r="F30">
            <v>1.7</v>
          </cell>
          <cell r="G30">
            <v>1.7</v>
          </cell>
          <cell r="H30">
            <v>1.7</v>
          </cell>
          <cell r="I30">
            <v>1.7</v>
          </cell>
          <cell r="J30">
            <v>1.7</v>
          </cell>
          <cell r="K30">
            <v>1.7</v>
          </cell>
          <cell r="L30">
            <v>1.7</v>
          </cell>
          <cell r="M30">
            <v>1.7</v>
          </cell>
          <cell r="N30">
            <v>1.7</v>
          </cell>
          <cell r="O30">
            <v>6.0842999999999998</v>
          </cell>
        </row>
        <row r="32">
          <cell r="F32">
            <v>28.230000000000004</v>
          </cell>
          <cell r="G32">
            <v>17.030000000000005</v>
          </cell>
          <cell r="H32">
            <v>-12.369999999999997</v>
          </cell>
          <cell r="I32">
            <v>-3.269999999999996</v>
          </cell>
          <cell r="J32">
            <v>11.990000000000013</v>
          </cell>
          <cell r="K32">
            <v>-3.9699999999999962</v>
          </cell>
          <cell r="L32">
            <v>0.23000000000000376</v>
          </cell>
          <cell r="M32">
            <v>9.4</v>
          </cell>
          <cell r="N32">
            <v>11.989374126851072</v>
          </cell>
          <cell r="O32">
            <v>42.909969999999987</v>
          </cell>
        </row>
        <row r="35">
          <cell r="C35" t="str">
            <v>A</v>
          </cell>
          <cell r="D35" t="str">
            <v>High Income Families (1)</v>
          </cell>
          <cell r="L35" t="str">
            <v>Assumptions</v>
          </cell>
        </row>
        <row r="36">
          <cell r="C36" t="str">
            <v>B</v>
          </cell>
          <cell r="D36" t="str">
            <v>Suburban Semis (2)</v>
          </cell>
          <cell r="L36" t="str">
            <v>Tax</v>
          </cell>
          <cell r="M36">
            <v>0.3</v>
          </cell>
        </row>
        <row r="37">
          <cell r="C37" t="str">
            <v>C</v>
          </cell>
          <cell r="D37" t="str">
            <v>Blue collar owners, low rise council, council flats (3,4,5)</v>
          </cell>
          <cell r="L37" t="str">
            <v>ke</v>
          </cell>
          <cell r="M37">
            <v>9.5000000000000001E-2</v>
          </cell>
        </row>
        <row r="38">
          <cell r="C38" t="str">
            <v>D</v>
          </cell>
          <cell r="D38" t="str">
            <v>Victorian Low status, town houses and flats (6,7)</v>
          </cell>
        </row>
        <row r="39">
          <cell r="C39" t="str">
            <v>E</v>
          </cell>
          <cell r="D39" t="str">
            <v>Stylish singles (8)</v>
          </cell>
        </row>
        <row r="40">
          <cell r="C40" t="str">
            <v>F</v>
          </cell>
          <cell r="D40" t="str">
            <v>Independent elders (9)</v>
          </cell>
        </row>
        <row r="41">
          <cell r="C41" t="str">
            <v>G</v>
          </cell>
          <cell r="D41" t="str">
            <v>Mortgaged Families (10)</v>
          </cell>
        </row>
        <row r="42">
          <cell r="C42" t="str">
            <v>H</v>
          </cell>
          <cell r="D42" t="str">
            <v>Contry dwellers (11)</v>
          </cell>
        </row>
      </sheetData>
      <sheetData sheetId="3" refreshError="1"/>
      <sheetData sheetId="4" refreshError="1"/>
      <sheetData sheetId="5" refreshError="1"/>
      <sheetData sheetId="6"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Sheet1"/>
      <sheetName val="Demand"/>
      <sheetName val="Service Level"/>
      <sheetName val="CHECKS"/>
      <sheetName val="Cover sheet"/>
      <sheetName val="Blank"/>
      <sheetName val="Contents"/>
      <sheetName val="MFSL Executive Summary"/>
      <sheetName val="Group Analysis cover"/>
      <sheetName val="BSC"/>
      <sheetName val="BSC 1"/>
      <sheetName val="BSC - All regions"/>
      <sheetName val="BSC - Group League table"/>
      <sheetName val="0809 vs 0910"/>
      <sheetName val="MFSL Consol PL New"/>
      <sheetName val="Graphs&amp;Commentary"/>
      <sheetName val="MFSL Turnover Summary"/>
      <sheetName val="MFSL Op Profit Summary New"/>
      <sheetName val="MFSL Consol BS"/>
      <sheetName val="Aged Debt Analysis"/>
      <sheetName val="MFSL Consol CF New"/>
      <sheetName val="MFSL Op Cash Flow Summary"/>
      <sheetName val="Capex"/>
      <sheetName val="Capex Comment"/>
      <sheetName val="Bus Dev1"/>
      <sheetName val="Bus Dev 2"/>
      <sheetName val="Blank (3)"/>
      <sheetName val="Contract Pages"/>
      <sheetName val="PFI"/>
      <sheetName val="MPC"/>
      <sheetName val="Gateshead RM"/>
      <sheetName val="Gateshead DH"/>
      <sheetName val="EDH"/>
      <sheetName val="Guiness Trust"/>
      <sheetName val="MWL"/>
      <sheetName val="Riverside"/>
      <sheetName val="Tamworth"/>
      <sheetName val="BCC Gas"/>
      <sheetName val="Gedling"/>
      <sheetName val="Beechdale"/>
      <sheetName val="Midland Heart"/>
      <sheetName val="Redland"/>
      <sheetName val="Babergh"/>
      <sheetName val="Bayer"/>
      <sheetName val="Cambridge"/>
      <sheetName val="OHG"/>
      <sheetName val="Lambeth"/>
      <sheetName val="Gateway"/>
      <sheetName val="Crawley"/>
      <sheetName val="Southwark"/>
      <sheetName val="PCHA"/>
      <sheetName val="K&amp;C"/>
      <sheetName val="Havering"/>
      <sheetName val="Redbridge"/>
      <sheetName val="Tower Hamlets"/>
      <sheetName val="Hackney"/>
      <sheetName val="Shepway"/>
      <sheetName val="Thurrock"/>
      <sheetName val="Rosebery"/>
      <sheetName val="Amicus"/>
      <sheetName val="Riverside SE"/>
      <sheetName val="Paragon"/>
      <sheetName val="League Tables Cover"/>
      <sheetName val="Materials Spend"/>
      <sheetName val="Subcontract delivered"/>
      <sheetName val="Productivity"/>
      <sheetName val="WIP Days"/>
      <sheetName val="Unbilled Debtor Days"/>
      <sheetName val="Billed Debtor Days"/>
      <sheetName val="Blank (2)"/>
      <sheetName val="Appendix cover"/>
      <sheetName val="1. Morrison at a Glance"/>
      <sheetName val="2. Work Mix"/>
      <sheetName val="3. Pension &amp; Perf bonds"/>
      <sheetName val="3a. Guarantees"/>
      <sheetName val="4. Pensions Nigel Review"/>
      <sheetName val="5. Credit Vetting I"/>
      <sheetName val="5. Credit Vetting II"/>
      <sheetName val="6. Map"/>
      <sheetName val="7. MFSL CF Analysis"/>
      <sheetName val="8. MFSL Order Book"/>
      <sheetName val="8a. MFSL Order Book"/>
      <sheetName val="9. MPlc Company"/>
      <sheetName val="9a. MPlc Consol PL"/>
      <sheetName val="9b. MPLC Consol BS APPROVED"/>
      <sheetName val="9c. MPLC Consol CF"/>
      <sheetName val="10. Ops Data"/>
      <sheetName val="Op Profit Tracking"/>
      <sheetName val="11. MFSL Consol PL"/>
      <sheetName val="12. MFSL Op Profit Summary"/>
      <sheetName val="13. MFSL Consol CF"/>
    </sheetNames>
    <sheetDataSet>
      <sheetData sheetId="0" refreshError="1">
        <row r="37">
          <cell r="B37" t="str">
            <v>Adjusted Actuals v LY</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ical project"/>
      <sheetName val="pivot_flat"/>
      <sheetName val="typical flat"/>
      <sheetName val="ashington"/>
      <sheetName val="TABLES"/>
      <sheetName val="DIMS (2)"/>
      <sheetName val="Cover"/>
      <sheetName val="Section 3 Preamble"/>
      <sheetName val="Section 4 Ext Works"/>
      <sheetName val="Worksheet"/>
      <sheetName val="Existing Priority Works"/>
      <sheetName val="Section 5 Communal Works"/>
      <sheetName val="Section 6 M&amp;E"/>
      <sheetName val="Section 7 Landscaping"/>
      <sheetName val="Section 8 Contingency"/>
      <sheetName val="Main Summary"/>
      <sheetName val="Summary"/>
    </sheetNames>
    <sheetDataSet>
      <sheetData sheetId="0" refreshError="1"/>
      <sheetData sheetId="1" refreshError="1"/>
      <sheetData sheetId="2" refreshError="1"/>
      <sheetData sheetId="3" refreshError="1"/>
      <sheetData sheetId="4" refreshError="1"/>
      <sheetData sheetId="5" refreshError="1"/>
      <sheetData sheetId="6"/>
      <sheetData sheetId="7">
        <row r="12">
          <cell r="A12" t="str">
            <v>3.1          </v>
          </cell>
        </row>
      </sheetData>
      <sheetData sheetId="8">
        <row r="14">
          <cell r="A14">
            <v>4.0999999999999996</v>
          </cell>
        </row>
      </sheetData>
      <sheetData sheetId="9">
        <row r="15">
          <cell r="F15" t="e">
            <v>#REF!</v>
          </cell>
        </row>
        <row r="18">
          <cell r="F18" t="e">
            <v>#REF!</v>
          </cell>
        </row>
        <row r="31">
          <cell r="F31" t="e">
            <v>#REF!</v>
          </cell>
        </row>
        <row r="35">
          <cell r="F35">
            <v>0</v>
          </cell>
        </row>
        <row r="45">
          <cell r="F45" t="e">
            <v>#REF!</v>
          </cell>
        </row>
        <row r="80">
          <cell r="F80" t="e">
            <v>#REF!</v>
          </cell>
        </row>
        <row r="94">
          <cell r="F94" t="e">
            <v>#REF!</v>
          </cell>
        </row>
        <row r="97">
          <cell r="F97" t="e">
            <v>#REF!</v>
          </cell>
        </row>
        <row r="135">
          <cell r="F135" t="e">
            <v>#REF!</v>
          </cell>
        </row>
      </sheetData>
      <sheetData sheetId="10" refreshError="1"/>
      <sheetData sheetId="11">
        <row r="59">
          <cell r="A59" t="str">
            <v>5.4             </v>
          </cell>
        </row>
      </sheetData>
      <sheetData sheetId="12"/>
      <sheetData sheetId="13"/>
      <sheetData sheetId="14"/>
      <sheetData sheetId="15"/>
      <sheetData sheetId="16"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Page"/>
      <sheetName val="SAPBEXqueries"/>
      <sheetName val="SAPBEXfilters"/>
    </sheetNames>
    <sheetDataSet>
      <sheetData sheetId="0" refreshError="1">
        <row r="35">
          <cell r="C35" t="str">
            <v>Jan</v>
          </cell>
          <cell r="D35" t="str">
            <v>Feb</v>
          </cell>
          <cell r="E35" t="str">
            <v>Mar</v>
          </cell>
          <cell r="F35" t="str">
            <v>Apr</v>
          </cell>
          <cell r="G35" t="str">
            <v>May</v>
          </cell>
          <cell r="H35" t="str">
            <v>Jun</v>
          </cell>
          <cell r="I35" t="str">
            <v>Jul</v>
          </cell>
          <cell r="J35" t="str">
            <v>Aug</v>
          </cell>
          <cell r="K35" t="str">
            <v>Sep</v>
          </cell>
          <cell r="L35" t="str">
            <v>Oct</v>
          </cell>
          <cell r="M35" t="str">
            <v>Nov</v>
          </cell>
          <cell r="N35" t="str">
            <v>Dec</v>
          </cell>
          <cell r="Q35" t="str">
            <v>Jan</v>
          </cell>
          <cell r="R35" t="str">
            <v>Feb</v>
          </cell>
          <cell r="S35" t="str">
            <v>Mar</v>
          </cell>
          <cell r="T35" t="str">
            <v>Apr</v>
          </cell>
          <cell r="U35" t="str">
            <v>May</v>
          </cell>
          <cell r="V35" t="str">
            <v>Jun</v>
          </cell>
          <cell r="W35" t="str">
            <v>Jul</v>
          </cell>
          <cell r="X35" t="str">
            <v>Aug</v>
          </cell>
          <cell r="Y35" t="str">
            <v>Sep</v>
          </cell>
          <cell r="Z35" t="str">
            <v>Oct</v>
          </cell>
          <cell r="AA35" t="str">
            <v>Nov</v>
          </cell>
          <cell r="AB35" t="str">
            <v>Dec</v>
          </cell>
        </row>
        <row r="36">
          <cell r="P36" t="str">
            <v>Gas customers (000's)</v>
          </cell>
          <cell r="Q36">
            <v>367437</v>
          </cell>
          <cell r="R36">
            <v>365901</v>
          </cell>
          <cell r="S36">
            <v>364377</v>
          </cell>
          <cell r="T36">
            <v>363468</v>
          </cell>
          <cell r="U36">
            <v>362540</v>
          </cell>
          <cell r="V36">
            <v>362959</v>
          </cell>
          <cell r="W36">
            <v>362003</v>
          </cell>
          <cell r="X36">
            <v>369713</v>
          </cell>
          <cell r="Y36">
            <v>369233</v>
          </cell>
          <cell r="Z36">
            <v>368287</v>
          </cell>
          <cell r="AA36">
            <v>366027.83638747327</v>
          </cell>
          <cell r="AB36">
            <v>364698.8</v>
          </cell>
        </row>
        <row r="37">
          <cell r="P37" t="str">
            <v>Gas consumption per customer (kWh)</v>
          </cell>
          <cell r="Q37">
            <v>12457</v>
          </cell>
          <cell r="R37">
            <v>24618</v>
          </cell>
          <cell r="S37">
            <v>36255</v>
          </cell>
          <cell r="T37">
            <v>44691</v>
          </cell>
          <cell r="U37">
            <v>52399</v>
          </cell>
          <cell r="V37">
            <v>57531</v>
          </cell>
          <cell r="W37">
            <v>61153</v>
          </cell>
          <cell r="X37">
            <v>63939</v>
          </cell>
          <cell r="Y37">
            <v>68784</v>
          </cell>
          <cell r="Z37">
            <v>76130</v>
          </cell>
          <cell r="AA37">
            <v>85852.925001150783</v>
          </cell>
          <cell r="AB37">
            <v>98132.755710793674</v>
          </cell>
        </row>
        <row r="38">
          <cell r="P38" t="str">
            <v>Gas churn %</v>
          </cell>
          <cell r="Q38">
            <v>6.7138945723946492E-2</v>
          </cell>
          <cell r="R38">
            <v>6.5111803642909458E-2</v>
          </cell>
          <cell r="S38">
            <v>6.9020133575148856E-2</v>
          </cell>
          <cell r="T38">
            <v>7.1752721100386774E-2</v>
          </cell>
          <cell r="U38">
            <v>6.93E-2</v>
          </cell>
          <cell r="V38">
            <v>6.7522751291289512E-2</v>
          </cell>
          <cell r="W38">
            <v>6.59E-2</v>
          </cell>
          <cell r="X38">
            <v>6.4077961181580573E-2</v>
          </cell>
          <cell r="Y38">
            <v>6.1729629699703671E-2</v>
          </cell>
          <cell r="Z38">
            <v>6.7149757148378689E-2</v>
          </cell>
          <cell r="AA38">
            <v>6.1804982051806873E-2</v>
          </cell>
          <cell r="AB38">
            <v>6.482096336474491E-2</v>
          </cell>
        </row>
        <row r="39">
          <cell r="P39" t="str">
            <v>Gas bad debt charge (£ 000's)</v>
          </cell>
          <cell r="Q39">
            <v>690.51</v>
          </cell>
          <cell r="R39">
            <v>1079.1199999999999</v>
          </cell>
          <cell r="S39">
            <v>1317.23</v>
          </cell>
          <cell r="T39">
            <v>2538.37</v>
          </cell>
          <cell r="U39">
            <v>2980.47</v>
          </cell>
          <cell r="V39">
            <v>3971.72</v>
          </cell>
          <cell r="W39">
            <v>3597.98</v>
          </cell>
          <cell r="X39">
            <v>4335.38</v>
          </cell>
          <cell r="Y39">
            <v>4612.18</v>
          </cell>
          <cell r="Z39">
            <v>6132.98</v>
          </cell>
          <cell r="AA39">
            <v>6822.1799999999994</v>
          </cell>
          <cell r="AB39">
            <v>7316.0203999999994</v>
          </cell>
        </row>
        <row r="41">
          <cell r="P41" t="str">
            <v>Electricity customers (000's)</v>
          </cell>
          <cell r="Q41">
            <v>534311</v>
          </cell>
          <cell r="R41">
            <v>532698</v>
          </cell>
          <cell r="S41">
            <v>529817</v>
          </cell>
          <cell r="T41">
            <v>527913</v>
          </cell>
          <cell r="U41">
            <v>528966</v>
          </cell>
          <cell r="V41">
            <v>527440</v>
          </cell>
          <cell r="W41">
            <v>525402</v>
          </cell>
          <cell r="X41">
            <v>523445</v>
          </cell>
          <cell r="Y41">
            <v>516401</v>
          </cell>
          <cell r="Z41">
            <v>520433</v>
          </cell>
          <cell r="AA41">
            <v>516970.19053654186</v>
          </cell>
          <cell r="AB41">
            <v>515075.87655244587</v>
          </cell>
        </row>
        <row r="42">
          <cell r="P42" t="str">
            <v>Electricity consumption per customer (kWh)</v>
          </cell>
          <cell r="Q42">
            <v>2481.256445651391</v>
          </cell>
          <cell r="R42">
            <v>4615.256445651391</v>
          </cell>
          <cell r="S42">
            <v>6721.256445651391</v>
          </cell>
          <cell r="T42">
            <v>8621.2564456513901</v>
          </cell>
          <cell r="U42">
            <v>10496.25644565139</v>
          </cell>
          <cell r="V42">
            <v>12291.25644565139</v>
          </cell>
          <cell r="W42">
            <v>14169.25644565139</v>
          </cell>
          <cell r="X42">
            <v>15995.25644565139</v>
          </cell>
          <cell r="Y42">
            <v>17786.25644565139</v>
          </cell>
          <cell r="Z42">
            <v>20174.25644565139</v>
          </cell>
          <cell r="AA42">
            <v>22558.6350190099</v>
          </cell>
          <cell r="AB42">
            <v>24925.356592600128</v>
          </cell>
        </row>
        <row r="43">
          <cell r="P43" t="str">
            <v>Electricity churn %</v>
          </cell>
          <cell r="Q43">
            <v>0.11834916931222866</v>
          </cell>
          <cell r="R43">
            <v>0.11099020674646354</v>
          </cell>
          <cell r="S43">
            <v>0.12261946161411066</v>
          </cell>
          <cell r="T43">
            <v>0.12750860976184333</v>
          </cell>
          <cell r="U43">
            <v>0.12379999999999999</v>
          </cell>
          <cell r="V43">
            <v>0.12011038443848647</v>
          </cell>
          <cell r="W43">
            <v>0.11459999999999999</v>
          </cell>
          <cell r="X43">
            <v>0.11007874987379829</v>
          </cell>
          <cell r="Y43">
            <v>0.11952081985623599</v>
          </cell>
          <cell r="Z43">
            <v>0.12278025195472443</v>
          </cell>
          <cell r="AA43">
            <v>0.12442152771784487</v>
          </cell>
          <cell r="AB43">
            <v>0.11871277770729034</v>
          </cell>
        </row>
        <row r="44">
          <cell r="P44" t="str">
            <v>Electricity bad debt charge (£ 000's)</v>
          </cell>
          <cell r="Q44">
            <v>2591.19</v>
          </cell>
          <cell r="R44">
            <v>5188.78</v>
          </cell>
          <cell r="S44">
            <v>7107.17</v>
          </cell>
          <cell r="T44">
            <v>9024.33</v>
          </cell>
          <cell r="U44">
            <v>11463.33</v>
          </cell>
          <cell r="V44">
            <v>12584.08</v>
          </cell>
          <cell r="W44">
            <v>15387.52</v>
          </cell>
          <cell r="X44">
            <v>16062.12</v>
          </cell>
          <cell r="Y44">
            <v>18134.12</v>
          </cell>
          <cell r="Z44">
            <v>18818.32</v>
          </cell>
          <cell r="AA44">
            <v>19618.876</v>
          </cell>
          <cell r="AB44">
            <v>20482.506099999999</v>
          </cell>
        </row>
        <row r="46">
          <cell r="P46" t="str">
            <v>Telecoms customers (000's)</v>
          </cell>
          <cell r="Q46">
            <v>33291</v>
          </cell>
          <cell r="R46">
            <v>36550</v>
          </cell>
          <cell r="S46">
            <v>40257</v>
          </cell>
          <cell r="T46">
            <v>42308</v>
          </cell>
          <cell r="U46">
            <v>660</v>
          </cell>
          <cell r="V46">
            <v>2589</v>
          </cell>
          <cell r="W46">
            <v>5789</v>
          </cell>
          <cell r="X46">
            <v>7385</v>
          </cell>
          <cell r="Y46">
            <v>9824</v>
          </cell>
          <cell r="Z46">
            <v>11931</v>
          </cell>
          <cell r="AA46">
            <v>17612.930621945608</v>
          </cell>
          <cell r="AB46">
            <v>27360.193837866129</v>
          </cell>
        </row>
      </sheetData>
      <sheetData sheetId="1" refreshError="1"/>
      <sheetData sheetId="2" refreshError="1"/>
      <sheetData sheetId="3"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Page"/>
      <sheetName val="SAPBEXqueries"/>
      <sheetName val="SAPBEXfilters"/>
    </sheetNames>
    <sheetDataSet>
      <sheetData sheetId="0" refreshError="1">
        <row r="36">
          <cell r="B36" t="str">
            <v>Gas customers (000's)</v>
          </cell>
        </row>
        <row r="37">
          <cell r="B37" t="str">
            <v>Gas consumption per customer (kWh)</v>
          </cell>
        </row>
        <row r="38">
          <cell r="B38" t="str">
            <v>Gas churn %</v>
          </cell>
        </row>
        <row r="39">
          <cell r="B39" t="str">
            <v>Gas bad debt charge (£ 000's)</v>
          </cell>
        </row>
        <row r="41">
          <cell r="B41" t="str">
            <v>Electricity customers (000's)</v>
          </cell>
        </row>
        <row r="42">
          <cell r="B42" t="str">
            <v>Electricity consumption per customer (kWh)</v>
          </cell>
        </row>
        <row r="43">
          <cell r="B43" t="str">
            <v>Electricity churn %</v>
          </cell>
        </row>
        <row r="44">
          <cell r="B44" t="str">
            <v>Electricity bad debt charge (£ 000's)</v>
          </cell>
        </row>
        <row r="46">
          <cell r="B46" t="str">
            <v>Telecoms customers (000's)</v>
          </cell>
        </row>
      </sheetData>
      <sheetData sheetId="1" refreshError="1"/>
      <sheetData sheetId="2" refreshError="1"/>
      <sheetData sheetId="3"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Page"/>
      <sheetName val="SAPBEXqueries"/>
      <sheetName val="SAPBEXfilters"/>
    </sheetNames>
    <sheetDataSet>
      <sheetData sheetId="0" refreshError="1">
        <row r="50">
          <cell r="C50" t="str">
            <v>Jan</v>
          </cell>
          <cell r="D50" t="str">
            <v>Feb</v>
          </cell>
          <cell r="E50" t="str">
            <v>Mar</v>
          </cell>
          <cell r="F50" t="str">
            <v>Apr</v>
          </cell>
          <cell r="G50" t="str">
            <v>May</v>
          </cell>
          <cell r="H50" t="str">
            <v>Jun</v>
          </cell>
          <cell r="I50" t="str">
            <v>Jul</v>
          </cell>
          <cell r="J50" t="str">
            <v>Aug</v>
          </cell>
          <cell r="K50" t="str">
            <v>Sep</v>
          </cell>
          <cell r="L50" t="str">
            <v>Oct</v>
          </cell>
          <cell r="M50" t="str">
            <v>Nov</v>
          </cell>
          <cell r="N50" t="str">
            <v>Dec</v>
          </cell>
          <cell r="Q50" t="str">
            <v>Jan</v>
          </cell>
          <cell r="R50" t="str">
            <v>Feb</v>
          </cell>
          <cell r="S50" t="str">
            <v>Mar</v>
          </cell>
          <cell r="T50" t="str">
            <v>Apr</v>
          </cell>
          <cell r="U50" t="str">
            <v>May</v>
          </cell>
          <cell r="V50" t="str">
            <v>Jun</v>
          </cell>
          <cell r="W50" t="str">
            <v>Jul</v>
          </cell>
          <cell r="X50" t="str">
            <v>Aug</v>
          </cell>
          <cell r="Y50" t="str">
            <v>Sep</v>
          </cell>
          <cell r="Z50" t="str">
            <v>Oct</v>
          </cell>
          <cell r="AA50" t="str">
            <v>Nov</v>
          </cell>
          <cell r="AB50" t="str">
            <v>Dec</v>
          </cell>
        </row>
      </sheetData>
      <sheetData sheetId="1" refreshError="1"/>
      <sheetData sheetId="2" refreshError="1"/>
      <sheetData sheetId="3"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Page"/>
      <sheetName val="SAPBEXqueries"/>
      <sheetName val="SAPBEXfilters"/>
    </sheetNames>
    <sheetDataSet>
      <sheetData sheetId="0" refreshError="1">
        <row r="64">
          <cell r="B64" t="str">
            <v>2004 - LE4</v>
          </cell>
          <cell r="P64" t="str">
            <v>2004 - LE4</v>
          </cell>
        </row>
        <row r="65">
          <cell r="C65" t="str">
            <v>Jan</v>
          </cell>
          <cell r="D65" t="str">
            <v>Feb</v>
          </cell>
          <cell r="E65" t="str">
            <v>Mar</v>
          </cell>
          <cell r="F65" t="str">
            <v>Apr</v>
          </cell>
          <cell r="G65" t="str">
            <v>May</v>
          </cell>
          <cell r="H65" t="str">
            <v>Jun</v>
          </cell>
          <cell r="I65" t="str">
            <v>Jul</v>
          </cell>
          <cell r="J65" t="str">
            <v>Aug</v>
          </cell>
          <cell r="K65" t="str">
            <v>Sep</v>
          </cell>
          <cell r="L65" t="str">
            <v>Oct</v>
          </cell>
          <cell r="M65" t="str">
            <v>Nov</v>
          </cell>
          <cell r="N65" t="str">
            <v>Dec</v>
          </cell>
          <cell r="Q65" t="str">
            <v>Jan</v>
          </cell>
          <cell r="R65" t="str">
            <v>Feb</v>
          </cell>
          <cell r="S65" t="str">
            <v>Mar</v>
          </cell>
          <cell r="T65" t="str">
            <v>Apr</v>
          </cell>
          <cell r="U65" t="str">
            <v>May</v>
          </cell>
          <cell r="V65" t="str">
            <v>Jun</v>
          </cell>
          <cell r="W65" t="str">
            <v>Jul</v>
          </cell>
          <cell r="X65" t="str">
            <v>Aug</v>
          </cell>
          <cell r="Y65" t="str">
            <v>Sep</v>
          </cell>
          <cell r="Z65" t="str">
            <v>Oct</v>
          </cell>
          <cell r="AA65" t="str">
            <v>Nov</v>
          </cell>
          <cell r="AB65" t="str">
            <v>Dec</v>
          </cell>
        </row>
        <row r="66">
          <cell r="B66" t="str">
            <v>Canada East Gas Customers (000's)</v>
          </cell>
          <cell r="C66">
            <v>697122</v>
          </cell>
          <cell r="D66">
            <v>697339</v>
          </cell>
          <cell r="E66">
            <v>698751</v>
          </cell>
          <cell r="F66">
            <v>698565</v>
          </cell>
          <cell r="G66">
            <v>697468</v>
          </cell>
          <cell r="H66">
            <v>693858</v>
          </cell>
          <cell r="I66">
            <v>691201</v>
          </cell>
          <cell r="J66">
            <v>687871</v>
          </cell>
          <cell r="K66">
            <v>684552</v>
          </cell>
          <cell r="L66">
            <v>686441</v>
          </cell>
          <cell r="M66">
            <v>672531</v>
          </cell>
          <cell r="N66">
            <v>661925</v>
          </cell>
          <cell r="P66" t="str">
            <v>Canada East Gas Customers (000's)</v>
          </cell>
          <cell r="Q66">
            <v>697122</v>
          </cell>
          <cell r="R66">
            <v>697339</v>
          </cell>
          <cell r="S66">
            <v>698751</v>
          </cell>
          <cell r="T66">
            <v>698565</v>
          </cell>
          <cell r="U66">
            <v>697468</v>
          </cell>
          <cell r="V66">
            <v>693858</v>
          </cell>
          <cell r="W66">
            <v>691201</v>
          </cell>
          <cell r="X66">
            <v>687871</v>
          </cell>
          <cell r="Y66">
            <v>684552</v>
          </cell>
          <cell r="Z66">
            <v>686441</v>
          </cell>
          <cell r="AA66">
            <v>672531</v>
          </cell>
          <cell r="AB66">
            <v>661925</v>
          </cell>
        </row>
        <row r="67">
          <cell r="B67" t="str">
            <v>Canada East Gas Churn %</v>
          </cell>
          <cell r="C67">
            <v>4.2</v>
          </cell>
          <cell r="D67">
            <v>9.51</v>
          </cell>
          <cell r="E67">
            <v>3.48</v>
          </cell>
          <cell r="F67">
            <v>6.68</v>
          </cell>
          <cell r="G67">
            <v>8.89</v>
          </cell>
          <cell r="H67">
            <v>11.16</v>
          </cell>
          <cell r="I67">
            <v>9.91</v>
          </cell>
          <cell r="J67">
            <v>13.2</v>
          </cell>
          <cell r="K67">
            <v>13.09</v>
          </cell>
          <cell r="L67">
            <v>4.9800000000000004</v>
          </cell>
          <cell r="M67">
            <v>20.04</v>
          </cell>
          <cell r="N67">
            <v>25.56</v>
          </cell>
          <cell r="P67" t="str">
            <v>Canada East Gas Churn %</v>
          </cell>
          <cell r="Q67">
            <v>4.2</v>
          </cell>
          <cell r="R67">
            <v>6.8</v>
          </cell>
          <cell r="S67">
            <v>5.73</v>
          </cell>
          <cell r="T67">
            <v>5.97</v>
          </cell>
          <cell r="U67">
            <v>6.65</v>
          </cell>
          <cell r="V67">
            <v>7.32</v>
          </cell>
          <cell r="W67">
            <v>7.69</v>
          </cell>
          <cell r="X67">
            <v>8.3699999999999992</v>
          </cell>
          <cell r="Y67">
            <v>8.89</v>
          </cell>
          <cell r="Z67">
            <v>8.99</v>
          </cell>
          <cell r="AA67">
            <v>10.59</v>
          </cell>
          <cell r="AB67">
            <v>11.8</v>
          </cell>
        </row>
        <row r="68">
          <cell r="B68" t="str">
            <v>Canada East Electricity Customers (000's)</v>
          </cell>
          <cell r="C68">
            <v>451570</v>
          </cell>
          <cell r="D68">
            <v>449010</v>
          </cell>
          <cell r="E68">
            <v>446622</v>
          </cell>
          <cell r="F68">
            <v>443268</v>
          </cell>
          <cell r="G68">
            <v>440403</v>
          </cell>
          <cell r="H68">
            <v>436636</v>
          </cell>
          <cell r="I68">
            <v>410705</v>
          </cell>
          <cell r="J68">
            <v>407095</v>
          </cell>
          <cell r="K68">
            <v>402742</v>
          </cell>
          <cell r="L68">
            <v>399775</v>
          </cell>
          <cell r="M68">
            <v>396045</v>
          </cell>
          <cell r="N68">
            <v>392350</v>
          </cell>
          <cell r="P68" t="str">
            <v>Canada East Electricity Customers (000's)</v>
          </cell>
          <cell r="Q68">
            <v>451570</v>
          </cell>
          <cell r="R68">
            <v>449010</v>
          </cell>
          <cell r="S68">
            <v>446622</v>
          </cell>
          <cell r="T68">
            <v>443268</v>
          </cell>
          <cell r="U68">
            <v>440403</v>
          </cell>
          <cell r="V68">
            <v>436636</v>
          </cell>
          <cell r="W68">
            <v>410705</v>
          </cell>
          <cell r="X68">
            <v>407095</v>
          </cell>
          <cell r="Y68">
            <v>402742</v>
          </cell>
          <cell r="Z68">
            <v>399775</v>
          </cell>
          <cell r="AA68">
            <v>396045</v>
          </cell>
          <cell r="AB68">
            <v>392350</v>
          </cell>
        </row>
        <row r="69">
          <cell r="B69" t="str">
            <v>Canada East Electricity Churn %</v>
          </cell>
          <cell r="C69">
            <v>8.8000000000000007</v>
          </cell>
          <cell r="D69">
            <v>6.8</v>
          </cell>
          <cell r="E69">
            <v>6.38</v>
          </cell>
          <cell r="F69">
            <v>9.01</v>
          </cell>
          <cell r="G69">
            <v>7.76</v>
          </cell>
          <cell r="H69">
            <v>10.26</v>
          </cell>
          <cell r="I69">
            <v>13.71</v>
          </cell>
          <cell r="J69">
            <v>10.55</v>
          </cell>
          <cell r="K69">
            <v>12.83</v>
          </cell>
          <cell r="L69">
            <v>8.84</v>
          </cell>
          <cell r="M69">
            <v>11.16</v>
          </cell>
          <cell r="N69">
            <v>11.16</v>
          </cell>
          <cell r="P69" t="str">
            <v>Canada East Electricity Churn %</v>
          </cell>
          <cell r="Q69">
            <v>8.8000000000000007</v>
          </cell>
          <cell r="R69">
            <v>7.8</v>
          </cell>
          <cell r="S69">
            <v>7.3</v>
          </cell>
          <cell r="T69">
            <v>7.7</v>
          </cell>
          <cell r="U69">
            <v>7.75</v>
          </cell>
          <cell r="V69">
            <v>8.17</v>
          </cell>
          <cell r="W69">
            <v>16.989999999999998</v>
          </cell>
          <cell r="X69">
            <v>16.239999999999998</v>
          </cell>
          <cell r="Y69">
            <v>15.89</v>
          </cell>
          <cell r="Z69">
            <v>15.23</v>
          </cell>
          <cell r="AA69">
            <v>9.6</v>
          </cell>
          <cell r="AB69">
            <v>9.7200000000000006</v>
          </cell>
        </row>
        <row r="71">
          <cell r="B71" t="str">
            <v>Equity Gas Production (million cubic feet)</v>
          </cell>
          <cell r="C71">
            <v>2437584</v>
          </cell>
          <cell r="D71">
            <v>2286396</v>
          </cell>
          <cell r="E71">
            <v>2442142</v>
          </cell>
          <cell r="F71">
            <v>2307638</v>
          </cell>
          <cell r="G71">
            <v>2277452</v>
          </cell>
          <cell r="H71">
            <v>2241848</v>
          </cell>
          <cell r="I71">
            <v>2561166</v>
          </cell>
          <cell r="J71">
            <v>2567014</v>
          </cell>
          <cell r="K71">
            <v>2465964</v>
          </cell>
          <cell r="L71">
            <v>2500622</v>
          </cell>
          <cell r="M71">
            <v>2423536</v>
          </cell>
          <cell r="N71">
            <v>2525639</v>
          </cell>
          <cell r="P71" t="str">
            <v>Equity Gas Production (million cubic feet)</v>
          </cell>
          <cell r="Q71">
            <v>2437584</v>
          </cell>
          <cell r="R71">
            <v>4723980</v>
          </cell>
          <cell r="S71">
            <v>7166122</v>
          </cell>
          <cell r="T71">
            <v>9473760</v>
          </cell>
          <cell r="U71">
            <v>11751212</v>
          </cell>
          <cell r="V71">
            <v>13993060</v>
          </cell>
          <cell r="W71">
            <v>16554226</v>
          </cell>
          <cell r="X71">
            <v>19121240</v>
          </cell>
          <cell r="Y71">
            <v>21587204</v>
          </cell>
          <cell r="Z71">
            <v>24087826</v>
          </cell>
          <cell r="AA71">
            <v>26511362</v>
          </cell>
          <cell r="AB71">
            <v>29037001</v>
          </cell>
        </row>
        <row r="72">
          <cell r="B72" t="str">
            <v>Production WASP (CAD)</v>
          </cell>
          <cell r="C72">
            <v>4.34</v>
          </cell>
          <cell r="D72">
            <v>4.5999999999999996</v>
          </cell>
          <cell r="E72">
            <v>4.2</v>
          </cell>
          <cell r="F72">
            <v>4.0999999999999996</v>
          </cell>
          <cell r="G72">
            <v>4.37</v>
          </cell>
          <cell r="H72">
            <v>4.8899999999999997</v>
          </cell>
          <cell r="I72">
            <v>4.67</v>
          </cell>
          <cell r="J72">
            <v>4.7699999999999996</v>
          </cell>
          <cell r="K72">
            <v>4.34</v>
          </cell>
          <cell r="L72">
            <v>4.28</v>
          </cell>
          <cell r="M72">
            <v>4.88</v>
          </cell>
          <cell r="N72">
            <v>4.91</v>
          </cell>
          <cell r="P72" t="str">
            <v>Production WASP (CAD)</v>
          </cell>
          <cell r="Q72">
            <v>4.3</v>
          </cell>
          <cell r="R72">
            <v>4.5</v>
          </cell>
          <cell r="S72">
            <v>4.38</v>
          </cell>
          <cell r="T72">
            <v>4.3</v>
          </cell>
          <cell r="U72">
            <v>4.3</v>
          </cell>
          <cell r="V72">
            <v>4.42</v>
          </cell>
          <cell r="W72">
            <v>4.46</v>
          </cell>
          <cell r="X72">
            <v>4.5</v>
          </cell>
          <cell r="Y72">
            <v>4.4800000000000004</v>
          </cell>
          <cell r="Z72">
            <v>4.46</v>
          </cell>
          <cell r="AA72">
            <v>4.5</v>
          </cell>
          <cell r="AB72">
            <v>4.54</v>
          </cell>
        </row>
        <row r="74">
          <cell r="B74" t="str">
            <v>Texas Direct Elec Customers (000's)</v>
          </cell>
          <cell r="C74">
            <v>128244</v>
          </cell>
          <cell r="D74">
            <v>127210</v>
          </cell>
          <cell r="E74">
            <v>130110</v>
          </cell>
          <cell r="F74">
            <v>133280</v>
          </cell>
          <cell r="G74">
            <v>135914</v>
          </cell>
          <cell r="H74">
            <v>140109</v>
          </cell>
          <cell r="I74">
            <v>143472</v>
          </cell>
          <cell r="J74">
            <v>150114</v>
          </cell>
          <cell r="K74">
            <v>157050</v>
          </cell>
          <cell r="L74">
            <v>168171</v>
          </cell>
          <cell r="M74">
            <v>175010</v>
          </cell>
          <cell r="N74">
            <v>180111</v>
          </cell>
          <cell r="P74" t="str">
            <v>Texas Direct Elec Customers (000's)</v>
          </cell>
          <cell r="Q74">
            <v>128244</v>
          </cell>
          <cell r="R74">
            <v>127210</v>
          </cell>
          <cell r="S74">
            <v>130110</v>
          </cell>
          <cell r="T74">
            <v>133280</v>
          </cell>
          <cell r="U74">
            <v>135914</v>
          </cell>
          <cell r="V74">
            <v>140109</v>
          </cell>
          <cell r="W74">
            <v>143472</v>
          </cell>
          <cell r="X74">
            <v>150114</v>
          </cell>
          <cell r="Y74">
            <v>157050</v>
          </cell>
          <cell r="Z74">
            <v>168171</v>
          </cell>
          <cell r="AA74">
            <v>175010</v>
          </cell>
          <cell r="AB74">
            <v>180111</v>
          </cell>
        </row>
        <row r="75">
          <cell r="B75" t="str">
            <v>Texas Direct Elec Churn %</v>
          </cell>
          <cell r="C75">
            <v>34.200000000000003</v>
          </cell>
          <cell r="D75">
            <v>33.6</v>
          </cell>
          <cell r="E75">
            <v>38.75</v>
          </cell>
          <cell r="F75">
            <v>43.5</v>
          </cell>
          <cell r="G75">
            <v>46.62</v>
          </cell>
          <cell r="H75">
            <v>31.33</v>
          </cell>
          <cell r="I75">
            <v>35.1</v>
          </cell>
          <cell r="J75">
            <v>32.25</v>
          </cell>
          <cell r="K75">
            <v>45.37</v>
          </cell>
          <cell r="L75">
            <v>57.34</v>
          </cell>
          <cell r="M75">
            <v>56.28</v>
          </cell>
          <cell r="N75">
            <v>56.4</v>
          </cell>
          <cell r="P75" t="str">
            <v>Texas Direct Elec Churn %</v>
          </cell>
          <cell r="Q75">
            <v>34.200000000000003</v>
          </cell>
          <cell r="R75">
            <v>33.9</v>
          </cell>
          <cell r="S75">
            <v>35.51</v>
          </cell>
          <cell r="T75">
            <v>37.54</v>
          </cell>
          <cell r="U75">
            <v>39.409999999999997</v>
          </cell>
          <cell r="V75">
            <v>38</v>
          </cell>
          <cell r="W75">
            <v>37.57</v>
          </cell>
          <cell r="X75">
            <v>36.85</v>
          </cell>
          <cell r="Y75">
            <v>37.9</v>
          </cell>
          <cell r="Z75">
            <v>40.119999999999997</v>
          </cell>
          <cell r="AA75">
            <v>41.89</v>
          </cell>
          <cell r="AB75">
            <v>43.37</v>
          </cell>
        </row>
        <row r="76">
          <cell r="B76" t="str">
            <v>Texas CPL &amp; WTU Elec Customers (000's)</v>
          </cell>
          <cell r="C76">
            <v>717450</v>
          </cell>
          <cell r="D76">
            <v>705828</v>
          </cell>
          <cell r="E76">
            <v>702034</v>
          </cell>
          <cell r="F76">
            <v>689672</v>
          </cell>
          <cell r="G76">
            <v>683040</v>
          </cell>
          <cell r="H76">
            <v>675599</v>
          </cell>
          <cell r="I76">
            <v>665906</v>
          </cell>
          <cell r="J76">
            <v>659298</v>
          </cell>
          <cell r="K76">
            <v>652548</v>
          </cell>
          <cell r="L76">
            <v>645934</v>
          </cell>
          <cell r="M76">
            <v>640971</v>
          </cell>
          <cell r="N76">
            <v>636198</v>
          </cell>
          <cell r="P76" t="str">
            <v>Texas CPL &amp; WTU Elec Customers (000's)</v>
          </cell>
          <cell r="Q76">
            <v>717450</v>
          </cell>
          <cell r="R76">
            <v>705828</v>
          </cell>
          <cell r="S76">
            <v>702034</v>
          </cell>
          <cell r="T76">
            <v>689672</v>
          </cell>
          <cell r="U76">
            <v>683040</v>
          </cell>
          <cell r="V76">
            <v>675599</v>
          </cell>
          <cell r="W76">
            <v>665906</v>
          </cell>
          <cell r="X76">
            <v>659298</v>
          </cell>
          <cell r="Y76">
            <v>652548</v>
          </cell>
          <cell r="Z76">
            <v>645934</v>
          </cell>
          <cell r="AA76">
            <v>640971</v>
          </cell>
          <cell r="AB76">
            <v>636198</v>
          </cell>
        </row>
        <row r="77">
          <cell r="B77" t="str">
            <v>Texas CPL &amp; WTU Elec Churn %</v>
          </cell>
          <cell r="C77">
            <v>23</v>
          </cell>
          <cell r="D77">
            <v>19.399999999999999</v>
          </cell>
          <cell r="E77">
            <v>6.45</v>
          </cell>
          <cell r="F77">
            <v>21.13</v>
          </cell>
          <cell r="G77">
            <v>11.54</v>
          </cell>
          <cell r="H77">
            <v>13.07</v>
          </cell>
          <cell r="I77">
            <v>17.2</v>
          </cell>
          <cell r="J77">
            <v>11.91</v>
          </cell>
          <cell r="K77">
            <v>12.29</v>
          </cell>
          <cell r="L77">
            <v>12.16</v>
          </cell>
          <cell r="M77">
            <v>9.6</v>
          </cell>
          <cell r="N77">
            <v>9.1199999999999992</v>
          </cell>
          <cell r="P77" t="str">
            <v>Texas CPL &amp; WTU Elec Churn %</v>
          </cell>
          <cell r="Q77">
            <v>23</v>
          </cell>
          <cell r="R77">
            <v>21.2</v>
          </cell>
          <cell r="S77">
            <v>16.38</v>
          </cell>
          <cell r="T77">
            <v>17.55</v>
          </cell>
          <cell r="U77">
            <v>16.38</v>
          </cell>
          <cell r="V77">
            <v>15.85</v>
          </cell>
          <cell r="W77">
            <v>16.04</v>
          </cell>
          <cell r="X77">
            <v>15.54</v>
          </cell>
          <cell r="Y77">
            <v>15.2</v>
          </cell>
          <cell r="Z77">
            <v>14.91</v>
          </cell>
          <cell r="AA77">
            <v>14.55</v>
          </cell>
          <cell r="AB77">
            <v>14.13</v>
          </cell>
        </row>
        <row r="78">
          <cell r="B78" t="str">
            <v>Bad Debt - Texas (USD 000's)</v>
          </cell>
          <cell r="C78">
            <v>2051181</v>
          </cell>
          <cell r="D78">
            <v>3988597</v>
          </cell>
          <cell r="E78">
            <v>2860847</v>
          </cell>
          <cell r="F78">
            <v>2000333</v>
          </cell>
          <cell r="G78">
            <v>-891970</v>
          </cell>
          <cell r="H78">
            <v>638033</v>
          </cell>
          <cell r="I78">
            <v>3002607</v>
          </cell>
          <cell r="J78">
            <v>3364850</v>
          </cell>
          <cell r="K78">
            <v>3582306</v>
          </cell>
          <cell r="L78">
            <v>2947728</v>
          </cell>
          <cell r="M78">
            <v>1958037.7312797587</v>
          </cell>
          <cell r="N78">
            <v>1870189.6061392445</v>
          </cell>
          <cell r="P78" t="str">
            <v>Bad Debt - Texas (USD 000's)</v>
          </cell>
          <cell r="Q78">
            <v>2051181</v>
          </cell>
          <cell r="R78">
            <v>6039778</v>
          </cell>
          <cell r="S78">
            <v>8900625</v>
          </cell>
          <cell r="T78">
            <v>10900958</v>
          </cell>
          <cell r="U78">
            <v>10008988</v>
          </cell>
          <cell r="V78">
            <v>10647021</v>
          </cell>
          <cell r="W78">
            <v>13649628</v>
          </cell>
          <cell r="X78">
            <v>17014478</v>
          </cell>
          <cell r="Y78">
            <v>20596784</v>
          </cell>
          <cell r="Z78">
            <v>23544512</v>
          </cell>
          <cell r="AA78">
            <v>25502549.731279761</v>
          </cell>
          <cell r="AB78">
            <v>27372739.337419003</v>
          </cell>
        </row>
        <row r="80">
          <cell r="B80" t="str">
            <v>US Growth Markets Gas Customers (000's)</v>
          </cell>
          <cell r="C80">
            <v>403735</v>
          </cell>
          <cell r="D80">
            <v>347147</v>
          </cell>
          <cell r="E80">
            <v>338632</v>
          </cell>
          <cell r="F80">
            <v>334880</v>
          </cell>
          <cell r="G80">
            <v>330164</v>
          </cell>
          <cell r="H80">
            <v>325512</v>
          </cell>
          <cell r="I80">
            <v>321080</v>
          </cell>
          <cell r="J80">
            <v>316574</v>
          </cell>
          <cell r="K80">
            <v>310617</v>
          </cell>
          <cell r="L80">
            <v>310862</v>
          </cell>
          <cell r="M80">
            <v>301857</v>
          </cell>
          <cell r="N80">
            <v>291931</v>
          </cell>
          <cell r="P80" t="str">
            <v>US Growth Markets Gas Customers (000's)</v>
          </cell>
          <cell r="Q80">
            <v>403735</v>
          </cell>
          <cell r="R80">
            <v>347147</v>
          </cell>
          <cell r="S80">
            <v>338632</v>
          </cell>
          <cell r="T80">
            <v>334880</v>
          </cell>
          <cell r="U80">
            <v>330164</v>
          </cell>
          <cell r="V80">
            <v>325512</v>
          </cell>
          <cell r="W80">
            <v>321080</v>
          </cell>
          <cell r="X80">
            <v>316574</v>
          </cell>
          <cell r="Y80">
            <v>310617</v>
          </cell>
          <cell r="Z80">
            <v>310862</v>
          </cell>
          <cell r="AA80">
            <v>301857</v>
          </cell>
          <cell r="AB80">
            <v>291931</v>
          </cell>
        </row>
        <row r="81">
          <cell r="B81" t="str">
            <v>US Growth Markets Gas Churn %</v>
          </cell>
          <cell r="C81">
            <v>30.8</v>
          </cell>
          <cell r="D81">
            <v>26.3</v>
          </cell>
          <cell r="E81">
            <v>31.67</v>
          </cell>
          <cell r="F81">
            <v>16.16</v>
          </cell>
          <cell r="G81">
            <v>19.16</v>
          </cell>
          <cell r="H81">
            <v>17.38</v>
          </cell>
          <cell r="I81">
            <v>16.8</v>
          </cell>
          <cell r="J81">
            <v>16.96</v>
          </cell>
          <cell r="K81">
            <v>25.34</v>
          </cell>
          <cell r="L81">
            <v>29.63</v>
          </cell>
          <cell r="M81">
            <v>37.08</v>
          </cell>
          <cell r="N81">
            <v>41.52</v>
          </cell>
          <cell r="P81" t="str">
            <v>US Growth Markets Gas Churn %</v>
          </cell>
          <cell r="Q81">
            <v>30.8</v>
          </cell>
          <cell r="R81">
            <v>28.6</v>
          </cell>
          <cell r="S81">
            <v>29.49</v>
          </cell>
          <cell r="T81">
            <v>26.5</v>
          </cell>
          <cell r="U81">
            <v>25.15</v>
          </cell>
          <cell r="V81">
            <v>23.97</v>
          </cell>
          <cell r="W81">
            <v>23.04</v>
          </cell>
          <cell r="X81">
            <v>22.34</v>
          </cell>
          <cell r="Y81">
            <v>22.65</v>
          </cell>
          <cell r="Z81">
            <v>23.28</v>
          </cell>
          <cell r="AA81">
            <v>24.46</v>
          </cell>
          <cell r="AB81">
            <v>25.73</v>
          </cell>
        </row>
        <row r="82">
          <cell r="B82" t="str">
            <v>Bad Debt Growth Markets (USD 000's)</v>
          </cell>
          <cell r="C82">
            <v>400000</v>
          </cell>
          <cell r="D82">
            <v>400000</v>
          </cell>
          <cell r="E82">
            <v>400000</v>
          </cell>
          <cell r="F82">
            <v>0</v>
          </cell>
          <cell r="G82">
            <v>0</v>
          </cell>
          <cell r="H82">
            <v>0</v>
          </cell>
          <cell r="I82">
            <v>0</v>
          </cell>
          <cell r="J82">
            <v>0</v>
          </cell>
          <cell r="K82">
            <v>59.15</v>
          </cell>
          <cell r="L82">
            <v>0</v>
          </cell>
          <cell r="M82">
            <v>0</v>
          </cell>
          <cell r="N82">
            <v>0</v>
          </cell>
          <cell r="P82" t="str">
            <v>Bad Debt Growth Markets (USD 000's)</v>
          </cell>
          <cell r="Q82">
            <v>400000</v>
          </cell>
          <cell r="R82">
            <v>800000</v>
          </cell>
          <cell r="S82">
            <v>1200000</v>
          </cell>
          <cell r="T82">
            <v>1200000</v>
          </cell>
          <cell r="U82">
            <v>1200000</v>
          </cell>
          <cell r="V82">
            <v>1200000</v>
          </cell>
          <cell r="W82">
            <v>1200000</v>
          </cell>
          <cell r="X82">
            <v>1200000</v>
          </cell>
          <cell r="Y82">
            <v>1200059.1499999999</v>
          </cell>
          <cell r="Z82">
            <v>1200059.1499999999</v>
          </cell>
          <cell r="AA82">
            <v>1200059.1499999999</v>
          </cell>
          <cell r="AB82">
            <v>1200059.1499999999</v>
          </cell>
        </row>
      </sheetData>
      <sheetData sheetId="1" refreshError="1"/>
      <sheetData sheetId="2" refreshError="1"/>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INPUT - Competitor Info"/>
      <sheetName val="Calculations--&gt;"/>
      <sheetName val="BGHS"/>
      <sheetName val="CompA"/>
      <sheetName val="HSGB"/>
      <sheetName val="SHE_SWALEC"/>
      <sheetName val="NPower"/>
      <sheetName val="DirectLine"/>
      <sheetName val="AON"/>
      <sheetName val="WVM"/>
      <sheetName val="Outputs--&gt;"/>
      <sheetName val="Relative Offer Cost &amp; Price"/>
      <sheetName val="Market Share"/>
      <sheetName val="Competitor Profitability &amp; MECP"/>
      <sheetName val="Competitor info For Attendees"/>
    </sheetNames>
    <sheetDataSet>
      <sheetData sheetId="0" refreshError="1"/>
      <sheetData sheetId="1" refreshError="1">
        <row r="4">
          <cell r="C4" t="str">
            <v>BGHS</v>
          </cell>
          <cell r="D4" t="str">
            <v>Competitor A</v>
          </cell>
          <cell r="E4" t="str">
            <v>Home Service GB</v>
          </cell>
          <cell r="F4" t="str">
            <v>Scottish HE and SWALEC</v>
          </cell>
          <cell r="G4" t="str">
            <v>Npower</v>
          </cell>
          <cell r="H4" t="str">
            <v>Direct Line</v>
          </cell>
          <cell r="I4" t="str">
            <v>AON</v>
          </cell>
          <cell r="J4" t="str">
            <v>White Van Man</v>
          </cell>
        </row>
        <row r="6">
          <cell r="B6" t="str">
            <v>% Demand met by salaried engineers</v>
          </cell>
          <cell r="C6">
            <v>1</v>
          </cell>
          <cell r="D6">
            <v>0.5</v>
          </cell>
          <cell r="E6">
            <v>0</v>
          </cell>
          <cell r="F6">
            <v>0</v>
          </cell>
          <cell r="G6">
            <v>0</v>
          </cell>
          <cell r="H6">
            <v>0</v>
          </cell>
          <cell r="I6">
            <v>0</v>
          </cell>
          <cell r="J6">
            <v>0</v>
          </cell>
        </row>
        <row r="7">
          <cell r="B7" t="str">
            <v>ASV time</v>
          </cell>
          <cell r="C7">
            <v>60</v>
          </cell>
          <cell r="D7">
            <v>65</v>
          </cell>
          <cell r="E7">
            <v>75</v>
          </cell>
          <cell r="F7">
            <v>75</v>
          </cell>
          <cell r="G7">
            <v>75</v>
          </cell>
          <cell r="H7">
            <v>0</v>
          </cell>
          <cell r="I7">
            <v>0</v>
          </cell>
          <cell r="J7">
            <v>0</v>
          </cell>
        </row>
        <row r="8">
          <cell r="B8" t="str">
            <v>IB time</v>
          </cell>
          <cell r="C8">
            <v>90</v>
          </cell>
          <cell r="D8">
            <v>90</v>
          </cell>
          <cell r="E8">
            <v>90</v>
          </cell>
          <cell r="F8">
            <v>90</v>
          </cell>
          <cell r="G8">
            <v>90</v>
          </cell>
          <cell r="H8">
            <v>150</v>
          </cell>
          <cell r="I8">
            <v>150</v>
          </cell>
          <cell r="J8">
            <v>150</v>
          </cell>
        </row>
        <row r="9">
          <cell r="B9" t="str">
            <v>IB incidence</v>
          </cell>
          <cell r="C9">
            <v>0.35</v>
          </cell>
          <cell r="D9">
            <v>0.35</v>
          </cell>
          <cell r="E9">
            <v>0.35</v>
          </cell>
          <cell r="F9">
            <v>0.35</v>
          </cell>
          <cell r="G9">
            <v>0.35</v>
          </cell>
          <cell r="H9">
            <v>0.45</v>
          </cell>
          <cell r="I9">
            <v>0.45</v>
          </cell>
          <cell r="J9">
            <v>0.45</v>
          </cell>
        </row>
        <row r="10">
          <cell r="B10" t="str">
            <v>Engineer Salary</v>
          </cell>
          <cell r="C10">
            <v>35000</v>
          </cell>
          <cell r="D10">
            <v>35000</v>
          </cell>
          <cell r="E10">
            <v>35000</v>
          </cell>
          <cell r="F10">
            <v>35000</v>
          </cell>
          <cell r="G10">
            <v>35000</v>
          </cell>
          <cell r="H10">
            <v>35000</v>
          </cell>
          <cell r="I10">
            <v>35000</v>
          </cell>
          <cell r="J10">
            <v>35000</v>
          </cell>
        </row>
        <row r="11">
          <cell r="B11" t="str">
            <v>Contractor Engineer cost / hour</v>
          </cell>
          <cell r="C11">
            <v>50</v>
          </cell>
          <cell r="D11">
            <v>50</v>
          </cell>
          <cell r="E11">
            <v>50</v>
          </cell>
          <cell r="F11">
            <v>50</v>
          </cell>
          <cell r="G11">
            <v>50</v>
          </cell>
          <cell r="H11">
            <v>50</v>
          </cell>
          <cell r="I11">
            <v>50</v>
          </cell>
          <cell r="J11">
            <v>15</v>
          </cell>
        </row>
        <row r="12">
          <cell r="B12" t="str">
            <v>ASV Materials</v>
          </cell>
          <cell r="C12">
            <v>15</v>
          </cell>
          <cell r="D12">
            <v>15</v>
          </cell>
          <cell r="E12">
            <v>15</v>
          </cell>
          <cell r="F12">
            <v>15</v>
          </cell>
          <cell r="G12">
            <v>15</v>
          </cell>
          <cell r="H12">
            <v>0</v>
          </cell>
          <cell r="I12">
            <v>0</v>
          </cell>
          <cell r="J12">
            <v>0</v>
          </cell>
        </row>
        <row r="13">
          <cell r="B13" t="str">
            <v>IB Materials (£)</v>
          </cell>
          <cell r="C13">
            <v>25</v>
          </cell>
          <cell r="D13">
            <v>25</v>
          </cell>
          <cell r="E13">
            <v>25</v>
          </cell>
          <cell r="F13">
            <v>25</v>
          </cell>
          <cell r="G13">
            <v>25</v>
          </cell>
          <cell r="H13">
            <v>25</v>
          </cell>
          <cell r="I13">
            <v>25</v>
          </cell>
          <cell r="J13">
            <v>25</v>
          </cell>
        </row>
        <row r="15">
          <cell r="B15" t="str">
            <v>Percentage Breakdown</v>
          </cell>
        </row>
        <row r="17">
          <cell r="B17" t="str">
            <v>Engineer Costs</v>
          </cell>
          <cell r="C17">
            <v>0.42</v>
          </cell>
          <cell r="D17">
            <v>0.43</v>
          </cell>
          <cell r="E17">
            <v>0.55000000000000004</v>
          </cell>
          <cell r="F17">
            <v>0.52</v>
          </cell>
          <cell r="G17">
            <v>0.52</v>
          </cell>
          <cell r="H17">
            <v>0.65</v>
          </cell>
          <cell r="I17">
            <v>0.65</v>
          </cell>
          <cell r="J17">
            <v>0.3</v>
          </cell>
        </row>
        <row r="18">
          <cell r="B18" t="str">
            <v>Service / Material Costs</v>
          </cell>
          <cell r="C18">
            <v>0.16800000000000001</v>
          </cell>
          <cell r="D18">
            <v>0.183</v>
          </cell>
          <cell r="E18">
            <v>0.14699999999999999</v>
          </cell>
          <cell r="F18">
            <v>0.13900000000000001</v>
          </cell>
          <cell r="G18">
            <v>0.13900000000000001</v>
          </cell>
          <cell r="H18">
            <v>0.13</v>
          </cell>
          <cell r="I18">
            <v>0.13</v>
          </cell>
          <cell r="J18">
            <v>0.2</v>
          </cell>
        </row>
        <row r="19">
          <cell r="B19" t="str">
            <v>Advertsing, Media and Promotion</v>
          </cell>
          <cell r="C19">
            <v>0.128</v>
          </cell>
          <cell r="D19">
            <v>0.2</v>
          </cell>
          <cell r="E19">
            <v>0.13</v>
          </cell>
          <cell r="F19">
            <v>0.14000000000000001</v>
          </cell>
          <cell r="G19">
            <v>0.12</v>
          </cell>
          <cell r="H19">
            <v>0.1</v>
          </cell>
          <cell r="I19">
            <v>0.112</v>
          </cell>
          <cell r="J19">
            <v>0.15</v>
          </cell>
        </row>
        <row r="20">
          <cell r="B20" t="str">
            <v>Corporate / Op Costs</v>
          </cell>
          <cell r="C20">
            <v>0.28299999999999997</v>
          </cell>
          <cell r="D20">
            <v>0.187</v>
          </cell>
          <cell r="E20">
            <v>0.17299999999999999</v>
          </cell>
          <cell r="F20">
            <v>0.20100000000000001</v>
          </cell>
          <cell r="G20">
            <v>0.221</v>
          </cell>
          <cell r="H20">
            <v>0.12</v>
          </cell>
          <cell r="I20">
            <v>0.108</v>
          </cell>
          <cell r="J20">
            <v>0.35</v>
          </cell>
        </row>
        <row r="23">
          <cell r="B23" t="str">
            <v>Customers</v>
          </cell>
          <cell r="C23">
            <v>3579</v>
          </cell>
          <cell r="D23">
            <v>2453</v>
          </cell>
          <cell r="E23">
            <v>421</v>
          </cell>
          <cell r="F23">
            <v>341</v>
          </cell>
          <cell r="G23">
            <v>221</v>
          </cell>
          <cell r="H23">
            <v>578</v>
          </cell>
          <cell r="I23">
            <v>30</v>
          </cell>
          <cell r="J23">
            <v>5147</v>
          </cell>
        </row>
        <row r="25">
          <cell r="B25" t="str">
            <v>Average Price</v>
          </cell>
          <cell r="C25">
            <v>156</v>
          </cell>
          <cell r="D25">
            <v>155</v>
          </cell>
          <cell r="E25">
            <v>160</v>
          </cell>
          <cell r="F25">
            <v>160</v>
          </cell>
          <cell r="G25">
            <v>180</v>
          </cell>
          <cell r="H25">
            <v>102</v>
          </cell>
          <cell r="I25">
            <v>79</v>
          </cell>
          <cell r="J25">
            <v>101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cil Rhodes  LTHW"/>
      <sheetName val="Cecil Rhodes LPHW  Distrib Ins"/>
      <sheetName val="Cecil Rhodes House BCW"/>
      <sheetName val="Cecil Rhodes BCW Insulation "/>
      <sheetName val="Pipework Prices"/>
    </sheetNames>
    <sheetDataSet>
      <sheetData sheetId="0">
        <row r="7">
          <cell r="P7">
            <v>808</v>
          </cell>
        </row>
      </sheetData>
      <sheetData sheetId="1" refreshError="1"/>
      <sheetData sheetId="2" refreshError="1"/>
      <sheetData sheetId="3" refreshError="1"/>
      <sheetData sheetId="4"/>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election"/>
      <sheetName val="checks"/>
      <sheetName val="Cover sheet"/>
      <sheetName val="Graph and commentary"/>
      <sheetName val="MFSL Central Overheads"/>
      <sheetName val="MFSL Central BS"/>
      <sheetName val="MFSL Central CF"/>
      <sheetName val="YTD commentary"/>
      <sheetName val="MFSL Central Capex"/>
      <sheetName val="Sheet1"/>
      <sheetName val="Total"/>
      <sheetName val="F"/>
      <sheetName val="ER"/>
      <sheetName val="LEG"/>
      <sheetName val="IT"/>
      <sheetName val="OPT"/>
      <sheetName val="EQU"/>
      <sheetName val="MD"/>
      <sheetName val="COO"/>
      <sheetName val="OPS"/>
      <sheetName val="HR"/>
      <sheetName val="HS"/>
      <sheetName val="ENG"/>
      <sheetName val="QA"/>
      <sheetName val="BD"/>
      <sheetName val="Finance-other"/>
      <sheetName val="depreciation"/>
      <sheetName val="no detail"/>
      <sheetName val="ORIGINAL"/>
    </sheetNames>
    <sheetDataSet>
      <sheetData sheetId="0" refreshError="1">
        <row r="2">
          <cell r="D2" t="str">
            <v>Aug_09_YTD</v>
          </cell>
          <cell r="I2" t="str">
            <v>August 2009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election"/>
      <sheetName val="checks"/>
      <sheetName val="Cover sheet"/>
      <sheetName val="Graph and commentary"/>
      <sheetName val="P&amp;L Summary"/>
      <sheetName val="MFSL Consol PL New"/>
      <sheetName val="MFSL Central Overheads"/>
      <sheetName val="MFSL Central BS"/>
      <sheetName val="MFSL Central CF"/>
      <sheetName val="YTD commentary"/>
      <sheetName val="MFSL Central Capex"/>
      <sheetName val="P&amp;L Summary High level"/>
      <sheetName val="Total"/>
      <sheetName val="START"/>
      <sheetName val="F (2)"/>
      <sheetName val="ER"/>
      <sheetName val="LEG"/>
      <sheetName val="IT"/>
      <sheetName val="OPT"/>
      <sheetName val="EQU"/>
      <sheetName val="MD"/>
      <sheetName val="COO"/>
      <sheetName val="OPS"/>
      <sheetName val="HR"/>
      <sheetName val="HS"/>
      <sheetName val="ENG"/>
      <sheetName val="QA"/>
      <sheetName val="BD"/>
      <sheetName val="no detail"/>
      <sheetName val="END"/>
      <sheetName val="F"/>
      <sheetName val="Finance-other "/>
      <sheetName val="depreciation "/>
      <sheetName val="TM1 check"/>
      <sheetName val="Sheet1"/>
      <sheetName val="ORIGINAL"/>
    </sheetNames>
    <sheetDataSet>
      <sheetData sheetId="0" refreshError="1">
        <row r="2">
          <cell r="G2">
            <v>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d 10032017 excl"/>
      <sheetName val="Updated 10032017 Sinclair Est"/>
      <sheetName val="Updated 31012017 with roof qts"/>
      <sheetName val="Updated 090117"/>
      <sheetName val="Sheet 1"/>
      <sheetName val="Prov Sum Summary"/>
      <sheetName val="Roof Quants"/>
      <sheetName val="Sheet3"/>
      <sheetName val="Additional Items"/>
      <sheetName val="Sheet1"/>
    </sheetNames>
    <sheetDataSet>
      <sheetData sheetId="0"/>
      <sheetData sheetId="1"/>
      <sheetData sheetId="2"/>
      <sheetData sheetId="3"/>
      <sheetData sheetId="4"/>
      <sheetData sheetId="5"/>
      <sheetData sheetId="6"/>
      <sheetData sheetId="7"/>
      <sheetData sheetId="8"/>
      <sheetData sheetId="9">
        <row r="2">
          <cell r="A2" t="str">
            <v>Schedule 3</v>
          </cell>
        </row>
        <row r="3">
          <cell r="A3" t="str">
            <v>Framework (OJEU) - Schedule 4 Part 1 (Notice of Intention)</v>
          </cell>
        </row>
        <row r="4">
          <cell r="A4" t="str">
            <v>Framework (OJEU) - Schedule 4 Part 1 (Proposal Notice)</v>
          </cell>
        </row>
        <row r="5">
          <cell r="A5" t="str">
            <v>Externally Tendered - Schedule 4 Part 2 (Notice of Intention)</v>
          </cell>
        </row>
        <row r="6">
          <cell r="A6" t="str">
            <v>Externally Tendered - Schedule 4 Part 2 (Proposal Notice)</v>
          </cell>
        </row>
        <row r="7">
          <cell r="A7" t="str">
            <v>Externally Tendered - Schedule 4 Part 2 (Notice of Appointment)</v>
          </cell>
        </row>
      </sheetData>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ontract Analysis Cover"/>
      <sheetName val="0.02 Contents"/>
      <sheetName val="North Cluster"/>
      <sheetName val="Crawley"/>
      <sheetName val="Crawley KPI"/>
      <sheetName val="Crawley Op"/>
      <sheetName val="Crawley Op II"/>
      <sheetName val="Hackney"/>
      <sheetName val="Hackney KPI"/>
      <sheetName val="Hackney Op"/>
      <sheetName val="Hackney Op II"/>
      <sheetName val="One Housing Group"/>
      <sheetName val="One Housing Group KPI"/>
      <sheetName val="One Housing Group Op"/>
      <sheetName val="One Housing Group Op II"/>
      <sheetName val="Southwark"/>
      <sheetName val="Southwark KPI"/>
      <sheetName val="Southwark Op"/>
      <sheetName val="Southwark Op II"/>
      <sheetName val="Roseberry"/>
      <sheetName val="Roseberry KPI"/>
      <sheetName val="Roseberry Op"/>
      <sheetName val="Roseberry Op II"/>
      <sheetName val="Blank"/>
      <sheetName val="Blank (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2">
          <cell r="D12">
            <v>40238</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ical project"/>
      <sheetName val="pivot_flat"/>
      <sheetName val="typical flat"/>
      <sheetName val="ashington"/>
      <sheetName val="DIMS"/>
      <sheetName val="TABLES"/>
      <sheetName val="Cover"/>
      <sheetName val="Summary"/>
      <sheetName val="Appendix 1 Option 2B"/>
      <sheetName val="Appendix2 Option 2C"/>
      <sheetName val="Toilet rate BU"/>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6">
          <cell r="F26">
            <v>114367.33</v>
          </cell>
        </row>
        <row r="35">
          <cell r="F35">
            <v>1928702</v>
          </cell>
        </row>
        <row r="67">
          <cell r="F67">
            <v>127790</v>
          </cell>
        </row>
        <row r="91">
          <cell r="F91">
            <v>221610</v>
          </cell>
        </row>
        <row r="106">
          <cell r="F106">
            <v>159361.26</v>
          </cell>
        </row>
      </sheetData>
      <sheetData sheetId="9" refreshError="1"/>
      <sheetData sheetId="10"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Query variables"/>
      <sheetName val="BW results"/>
      <sheetName val="Adjustments"/>
      <sheetName val="EP results"/>
      <sheetName val="Final Results"/>
      <sheetName val="Cashflow"/>
      <sheetName val="Dec04_One.Te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0">
          <cell r="B20">
            <v>1.4</v>
          </cell>
          <cell r="C20">
            <v>0.1</v>
          </cell>
          <cell r="D20">
            <v>0.4</v>
          </cell>
          <cell r="E20">
            <v>2.2000000000000002</v>
          </cell>
          <cell r="G20">
            <v>13.7</v>
          </cell>
          <cell r="H20">
            <v>-3.2</v>
          </cell>
          <cell r="I20">
            <v>-2.2000000000000002</v>
          </cell>
          <cell r="J20">
            <v>5.0999999999999996</v>
          </cell>
        </row>
      </sheetData>
      <sheetData sheetId="8"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S."/>
      <sheetName val="P.S."/>
      <sheetName val="Prelims"/>
      <sheetName val="Works Section 3"/>
      <sheetName val="Coll Section 3"/>
      <sheetName val="Workings"/>
      <sheetName val="SoR K&amp;B's"/>
      <sheetName val=" Int Alexander Ct"/>
      <sheetName val="Int Kings Dr"/>
    </sheetNames>
    <sheetDataSet>
      <sheetData sheetId="0"/>
      <sheetData sheetId="1"/>
      <sheetData sheetId="2"/>
      <sheetData sheetId="3"/>
      <sheetData sheetId="4"/>
      <sheetData sheetId="5"/>
      <sheetData sheetId="6"/>
      <sheetData sheetId="7"/>
      <sheetData sheetId="8"/>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Query variables"/>
      <sheetName val="2003 ACT_MTH"/>
      <sheetName val="2003 ACT_YTD"/>
      <sheetName val="2004 ACT_MTH"/>
      <sheetName val="2004 ACT_YTD"/>
      <sheetName val="2004 Plan_MTH"/>
      <sheetName val="2004 Plan_YTD"/>
      <sheetName val="2004 LE4_MTH"/>
      <sheetName val="2004 LE4_YTD"/>
      <sheetName val="Adjustments"/>
      <sheetName val="Int. P&amp;L BW results"/>
      <sheetName val="Final Results_Ext Grp margins"/>
      <sheetName val="Final Results_Ext P&amp;L"/>
      <sheetName val="Data for graph"/>
    </sheetNames>
    <sheetDataSet>
      <sheetData sheetId="0" refreshError="1"/>
      <sheetData sheetId="1" refreshError="1"/>
      <sheetData sheetId="2" refreshError="1"/>
      <sheetData sheetId="3" refreshError="1"/>
      <sheetData sheetId="4" refreshError="1"/>
      <sheetData sheetId="5" refreshError="1"/>
      <sheetData sheetId="6" refreshError="1">
        <row r="43">
          <cell r="E43">
            <v>-1927966910.46</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Query variables"/>
      <sheetName val="BW results"/>
      <sheetName val="Adjustments"/>
      <sheetName val="Final Results"/>
    </sheetNames>
    <sheetDataSet>
      <sheetData sheetId="0" refreshError="1"/>
      <sheetData sheetId="1" refreshError="1"/>
      <sheetData sheetId="2" refreshError="1"/>
      <sheetData sheetId="3" refreshError="1">
        <row r="10">
          <cell r="D10">
            <v>1463.5849288700001</v>
          </cell>
        </row>
        <row r="11">
          <cell r="D11">
            <v>339.40962955999998</v>
          </cell>
        </row>
        <row r="14">
          <cell r="D14">
            <v>-215.41019281000001</v>
          </cell>
        </row>
        <row r="17">
          <cell r="D17">
            <v>7.1678130400000004</v>
          </cell>
        </row>
        <row r="18">
          <cell r="D18">
            <v>0</v>
          </cell>
        </row>
        <row r="25">
          <cell r="D25">
            <v>-31.954726950000001</v>
          </cell>
        </row>
      </sheetData>
      <sheetData sheetId="4" refreshError="1">
        <row r="25">
          <cell r="C25">
            <v>-6.5510000000000019</v>
          </cell>
          <cell r="F25">
            <v>-6</v>
          </cell>
          <cell r="J25">
            <v>-39.551000000000002</v>
          </cell>
          <cell r="M25">
            <v>-16</v>
          </cell>
          <cell r="O25">
            <v>-33</v>
          </cell>
        </row>
      </sheetData>
      <sheetData sheetId="5"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ments"/>
      <sheetName val="Key QUantities"/>
      <sheetName val="Cover"/>
      <sheetName val="contents"/>
      <sheetName val="issue sheet"/>
      <sheetName val="Executive Summary"/>
      <sheetName val="Basis of Prices"/>
      <sheetName val="Elemental oview"/>
      <sheetName val="Estimate"/>
      <sheetName val="Information Recd"/>
      <sheetName val="Fit Out Cost Matrix"/>
      <sheetName val="Abnormals"/>
      <sheetName val="Whole site"/>
      <sheetName val="1 Bed Happi"/>
      <sheetName val="2 Bed Happi"/>
      <sheetName val="Preliminaries"/>
    </sheetNames>
    <sheetDataSet>
      <sheetData sheetId="0"/>
      <sheetData sheetId="1">
        <row r="8">
          <cell r="C8" t="str">
            <v>CLIENT NAME</v>
          </cell>
        </row>
        <row r="9">
          <cell r="C9" t="str">
            <v>PROJECT DESCRIPTION</v>
          </cell>
        </row>
      </sheetData>
      <sheetData sheetId="2"/>
      <sheetData sheetId="3"/>
      <sheetData sheetId="4"/>
      <sheetData sheetId="5">
        <row r="28">
          <cell r="G28">
            <v>9526.9</v>
          </cell>
        </row>
      </sheetData>
      <sheetData sheetId="6"/>
      <sheetData sheetId="7"/>
      <sheetData sheetId="8">
        <row r="15">
          <cell r="J15">
            <v>0</v>
          </cell>
        </row>
      </sheetData>
      <sheetData sheetId="9"/>
      <sheetData sheetId="10"/>
      <sheetData sheetId="11"/>
      <sheetData sheetId="12"/>
      <sheetData sheetId="13"/>
      <sheetData sheetId="14"/>
      <sheetData sheetId="15"/>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
      <sheetName val="Graph"/>
      <sheetName val="ECCS Breakdown"/>
      <sheetName val="P &amp; L &amp; BS"/>
      <sheetName val="PA Comparison"/>
      <sheetName val="Sales split"/>
      <sheetName val="Gas costs split"/>
      <sheetName val="Electricity costs GL split"/>
      <sheetName val="Electricity costs CC split"/>
      <sheetName val="GL 2004"/>
      <sheetName val="To link"/>
      <sheetName val="GL comp"/>
      <sheetName val="LE2 CCA"/>
      <sheetName val="LE3 CCA"/>
      <sheetName val="LE4 CCA"/>
      <sheetName val="GL comp data"/>
      <sheetName val="PA data"/>
      <sheetName val="GL data"/>
      <sheetName val="CCA 2004"/>
      <sheetName val="CCA data"/>
      <sheetName val="Check"/>
      <sheetName val="CCA"/>
      <sheetName val="PA"/>
      <sheetName val="GL"/>
      <sheetName val="LE CCA"/>
      <sheetName val="G Nodes"/>
    </sheetNames>
    <sheetDataSet>
      <sheetData sheetId="0" refreshError="1">
        <row r="6">
          <cell r="A6" t="str">
            <v>£s</v>
          </cell>
        </row>
        <row r="7">
          <cell r="A7" t="str">
            <v>£ k</v>
          </cell>
        </row>
        <row r="8">
          <cell r="A8" t="str">
            <v>£ m</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Validation lists"/>
      <sheetName val="TM1Settings"/>
      <sheetName val="Sheet2"/>
      <sheetName val="London cluster"/>
      <sheetName val="Debtors"/>
      <sheetName val="Total contracts"/>
      <sheetName val="Start contracts"/>
      <sheetName val="Havering"/>
      <sheetName val="Redbridge"/>
      <sheetName val="Riverside"/>
      <sheetName val="Merton"/>
      <sheetName val="Crawley"/>
      <sheetName val="Hackney"/>
      <sheetName val="OHG"/>
      <sheetName val="Southwark"/>
      <sheetName val="Amicus"/>
      <sheetName val="Lambeth"/>
      <sheetName val="Shepway"/>
      <sheetName val="Gateway"/>
      <sheetName val="Kensington and Chelsea"/>
      <sheetName val="PCHA"/>
      <sheetName val="Tower Hamlets"/>
      <sheetName val="Thurrock"/>
      <sheetName val="Roseberry"/>
      <sheetName val="End contracts"/>
      <sheetName val="Contract template"/>
      <sheetName val="Settings"/>
    </sheetNames>
    <sheetDataSet>
      <sheetData sheetId="0" refreshError="1">
        <row r="2">
          <cell r="A2" t="str">
            <v>Do Not Send</v>
          </cell>
        </row>
        <row r="3">
          <cell r="A3" t="str">
            <v>F1_0910_For</v>
          </cell>
        </row>
        <row r="4">
          <cell r="A4" t="str">
            <v>F2_0910_For</v>
          </cell>
        </row>
        <row r="5">
          <cell r="A5" t="str">
            <v>F3_0910_For</v>
          </cell>
        </row>
        <row r="6">
          <cell r="A6" t="str">
            <v>F4_0910_For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over sheet"/>
      <sheetName val="0.02 Contents"/>
      <sheetName val="Region Analysis cover"/>
      <sheetName val="London Profit &amp; Loss"/>
      <sheetName val="London Balance Sheet"/>
      <sheetName val="London Cash Flow"/>
      <sheetName val="Debtors Ageing"/>
      <sheetName val="Contract Analysis Cover"/>
      <sheetName val="Crawley "/>
      <sheetName val="Crawley KPI"/>
      <sheetName val="Crawley Ops"/>
      <sheetName val="Crawley Ops II"/>
      <sheetName val="Gateway"/>
      <sheetName val="Hackney"/>
      <sheetName val="Havering"/>
      <sheetName val="Lambeth"/>
      <sheetName val="One Housing Group"/>
      <sheetName val="PCHA"/>
      <sheetName val="Redbridge"/>
      <sheetName val="Southwark"/>
      <sheetName val="Tower Hamlets"/>
      <sheetName val="Anicus Horizon"/>
      <sheetName val="Riverside"/>
      <sheetName val="Blank"/>
      <sheetName val="League Tables Cover"/>
      <sheetName val="Materials Spend"/>
      <sheetName val="Subcontract delivered"/>
      <sheetName val="Productivity"/>
    </sheetNames>
    <sheetDataSet>
      <sheetData sheetId="0" refreshError="1">
        <row r="4">
          <cell r="B4" t="str">
            <v>FY_0910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PMSOW"/>
      <sheetName val="Configuration"/>
    </sheetNames>
    <sheetDataSet>
      <sheetData sheetId="0"/>
      <sheetData sheetId="1">
        <row r="1">
          <cell r="A1" t="str">
            <v>Insert</v>
          </cell>
          <cell r="B1" t="str">
            <v>Yes</v>
          </cell>
          <cell r="C1" t="str">
            <v>Central_1617_Fire Doors_541_Works</v>
          </cell>
          <cell r="D1" t="str">
            <v>220300015231</v>
          </cell>
        </row>
        <row r="2">
          <cell r="A2" t="str">
            <v>Update</v>
          </cell>
          <cell r="B2" t="str">
            <v>No</v>
          </cell>
        </row>
        <row r="3">
          <cell r="A3" t="str">
            <v>Delete</v>
          </cell>
        </row>
      </sheetData>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PMSOW"/>
      <sheetName val="Configuration"/>
    </sheetNames>
    <sheetDataSet>
      <sheetData sheetId="0"/>
      <sheetData sheetId="1">
        <row r="1">
          <cell r="E1" t="str">
            <v>Capital SOR | Adjustments | Loss and Expenditure</v>
          </cell>
          <cell r="F1" t="str">
            <v>Sunday</v>
          </cell>
          <cell r="G1" t="str">
            <v>Compensation Event - Client Initiated</v>
          </cell>
        </row>
        <row r="2">
          <cell r="E2" t="str">
            <v>Capital SOR | Asbestos Removal | Asbestos Removal</v>
          </cell>
          <cell r="F2" t="str">
            <v>Monday</v>
          </cell>
          <cell r="G2" t="str">
            <v>Compensation Event - Contractor Initiated</v>
          </cell>
        </row>
        <row r="3">
          <cell r="E3" t="str">
            <v>Capital SOR | Balcony Works | Balconies - Major Repair - Non Concrete</v>
          </cell>
          <cell r="F3" t="str">
            <v>Tuesday</v>
          </cell>
          <cell r="G3" t="str">
            <v>Correct Valuation Amount as per QS</v>
          </cell>
        </row>
        <row r="4">
          <cell r="E4" t="str">
            <v>Capital SOR | Bin Chambers | Bin Stores - Major Repair</v>
          </cell>
          <cell r="F4" t="str">
            <v>Wednesday</v>
          </cell>
          <cell r="G4" t="str">
            <v>JCT Confirmation of Instruction</v>
          </cell>
        </row>
        <row r="5">
          <cell r="E5" t="str">
            <v>Capital SOR | Bin Chambers | Refuse Chute System - Major Repairs</v>
          </cell>
          <cell r="F5" t="str">
            <v>Thursday</v>
          </cell>
          <cell r="G5" t="str">
            <v>JCT Contract Administrators Instruction</v>
          </cell>
        </row>
        <row r="6">
          <cell r="E6" t="str">
            <v>Capital SOR | Boundaries | Boundary Fencing - Major Repair</v>
          </cell>
          <cell r="F6" t="str">
            <v>Friday</v>
          </cell>
          <cell r="G6" t="str">
            <v>Update Out-Turn Cost as per Valuation</v>
          </cell>
        </row>
        <row r="7">
          <cell r="E7" t="str">
            <v>Capital SOR | Boundaries | Boundary Walls - Major Repair - Brick or Masonry</v>
          </cell>
          <cell r="F7" t="str">
            <v>Saturday</v>
          </cell>
          <cell r="G7" t="str">
            <v>Update Property Works Price as per Quotation</v>
          </cell>
        </row>
        <row r="8">
          <cell r="E8" t="str">
            <v>Capital SOR | Building Floor Works | Floor Construction - Major Repair - Non Concrete</v>
          </cell>
        </row>
        <row r="9">
          <cell r="E9" t="str">
            <v>Capital SOR | Communal Area Repairs and Decorations | Communal Bathroom - Renewal</v>
          </cell>
        </row>
        <row r="10">
          <cell r="E10" t="str">
            <v>Capital SOR | Communal Area Repairs and Decorations | Communal Bathroom - Upgrade</v>
          </cell>
        </row>
        <row r="11">
          <cell r="E11" t="str">
            <v>Capital SOR | Communal Area Repairs and Decorations | Communal Kitchen - Renewal</v>
          </cell>
        </row>
        <row r="12">
          <cell r="E12" t="str">
            <v>Capital SOR | Communal Area Repairs and Decorations | Communal Kitchen - Upgrade</v>
          </cell>
        </row>
        <row r="13">
          <cell r="E13" t="str">
            <v>Capital SOR | Communal Area Repairs and Decorations | Communal WC - Renewal</v>
          </cell>
        </row>
        <row r="14">
          <cell r="E14" t="str">
            <v>Capital SOR | Communal Area Repairs and Decorations | Communal WC - Upgrade</v>
          </cell>
        </row>
        <row r="15">
          <cell r="E15" t="str">
            <v>Capital SOR | Communal Area Repairs and Decorations | Internal Decorations</v>
          </cell>
        </row>
        <row r="16">
          <cell r="E16" t="str">
            <v>Capital SOR | Communal Doors | Communal Entrance Doors - Renewal</v>
          </cell>
        </row>
        <row r="17">
          <cell r="E17" t="str">
            <v>Capital SOR | Communal Doors | Communal Entrance Doors - Upgrade</v>
          </cell>
        </row>
        <row r="18">
          <cell r="E18" t="str">
            <v>Capital SOR | Communal Doors | Communal Internal Doors - Renewal</v>
          </cell>
        </row>
        <row r="19">
          <cell r="E19" t="str">
            <v>Capital SOR | Communal Doors | Communal Internal Doors - Upgrade</v>
          </cell>
        </row>
        <row r="20">
          <cell r="E20" t="str">
            <v>Capital SOR | Concrete Repairs | Balconies - Major Repair - Concrete</v>
          </cell>
        </row>
        <row r="21">
          <cell r="E21" t="str">
            <v>Capital SOR | Concrete Repairs | Boundary Walls - Major Repair - Concrete</v>
          </cell>
        </row>
        <row r="22">
          <cell r="E22" t="str">
            <v>Capital SOR | Concrete Repairs | Building Walls - Major Repair - Concrete</v>
          </cell>
        </row>
        <row r="23">
          <cell r="E23" t="str">
            <v>Capital SOR | Concrete Repairs | Estate Walls - Major Repair - Concrete</v>
          </cell>
        </row>
        <row r="24">
          <cell r="E24" t="str">
            <v>Capital SOR | Concrete Repairs | Floor Construction - Major Repair - Concrete</v>
          </cell>
        </row>
        <row r="25">
          <cell r="E25" t="str">
            <v>Capital SOR | Drainage Works | Estate Drainage - Major Repair</v>
          </cell>
        </row>
        <row r="26">
          <cell r="E26" t="str">
            <v>Capital SOR | Drainage Works | Soil Stacks - Major Repair</v>
          </cell>
        </row>
        <row r="27">
          <cell r="E27" t="str">
            <v>Capital SOR | Drainage Works | Soil Stacks - Renewal</v>
          </cell>
        </row>
        <row r="28">
          <cell r="E28" t="str">
            <v>Capital SOR | Electrical Installations | Communal Electrics</v>
          </cell>
        </row>
        <row r="29">
          <cell r="E29" t="str">
            <v>Capital SOR | Electrical Installations | Communal Lighting</v>
          </cell>
        </row>
        <row r="30">
          <cell r="E30" t="str">
            <v>Capital SOR | Electrical Installations | Solar PV</v>
          </cell>
        </row>
        <row r="31">
          <cell r="E31" t="str">
            <v>Capital SOR | External Redecoration | External Decorations</v>
          </cell>
        </row>
        <row r="32">
          <cell r="E32" t="str">
            <v>Capital SOR | External Walls | Building Walls - Major Repair - Brick or Masonry</v>
          </cell>
        </row>
        <row r="33">
          <cell r="E33" t="str">
            <v>Capital SOR | External Walls | Building Walls - Major Repair - Cladding</v>
          </cell>
        </row>
        <row r="34">
          <cell r="E34" t="str">
            <v>Capital SOR | External Walls | Building Walls - Major Repair - Render</v>
          </cell>
        </row>
        <row r="35">
          <cell r="E35" t="str">
            <v>Capital SOR | Fire Safety Works | Communal Entrance Doors - Renewal - Fire Safety</v>
          </cell>
        </row>
        <row r="36">
          <cell r="E36" t="str">
            <v>Capital SOR | Fire Safety Works | Communal Entrance Doors - Upgrade - Fire Safety</v>
          </cell>
        </row>
        <row r="37">
          <cell r="E37" t="str">
            <v>Capital SOR | Fire Safety Works | Communal Internal Doors - Renewal - Fire Safety</v>
          </cell>
        </row>
        <row r="38">
          <cell r="E38" t="str">
            <v>Capital SOR | Fire Safety Works | Communal Internal Doors - Upgrade - Fire Safety</v>
          </cell>
        </row>
        <row r="39">
          <cell r="E39" t="str">
            <v>Capital SOR | Fire Safety Works | Fire Alarm - Renewal</v>
          </cell>
        </row>
        <row r="40">
          <cell r="E40" t="str">
            <v>Capital SOR | Fire Safety Works | Fire Alarm - Upgrade</v>
          </cell>
        </row>
        <row r="41">
          <cell r="E41" t="str">
            <v>Capital SOR | Fire Safety Works | Fire Escape - Renewal</v>
          </cell>
        </row>
        <row r="42">
          <cell r="E42" t="str">
            <v>Capital SOR | Fire Safety Works | Fire Escape - Upgrade</v>
          </cell>
        </row>
        <row r="43">
          <cell r="E43" t="str">
            <v>Capital SOR | Fire Safety Works | Fire Stopping</v>
          </cell>
        </row>
        <row r="44">
          <cell r="E44" t="str">
            <v>Capital SOR | Fire Safety Works | Sprinkler System - Renewal</v>
          </cell>
        </row>
        <row r="45">
          <cell r="E45" t="str">
            <v>Capital SOR | Fire Safety Works | Sprinkler System - Upgrade</v>
          </cell>
        </row>
        <row r="46">
          <cell r="E46" t="str">
            <v>Capital SOR | Garage Works | Garage - Major Repair</v>
          </cell>
        </row>
        <row r="47">
          <cell r="E47" t="str">
            <v>Capital SOR | Hard Landscaping | Individual Pathways - Major Repair</v>
          </cell>
        </row>
        <row r="48">
          <cell r="E48" t="str">
            <v>Capital SOR | Insulation Works | Loft Insulation - Upgrade</v>
          </cell>
        </row>
        <row r="49">
          <cell r="E49" t="str">
            <v>Capital SOR | Insulation Works | Wall Insulation - Install or Upgrade - Cavity</v>
          </cell>
        </row>
        <row r="50">
          <cell r="E50" t="str">
            <v>Capital SOR | Insulation Works | Wall Insulation - Install or Upgrade - Ext System</v>
          </cell>
        </row>
        <row r="51">
          <cell r="E51" t="str">
            <v>Capital SOR | Insulation Works | Wall Insulation - Install or Upgrade - Int System</v>
          </cell>
        </row>
        <row r="52">
          <cell r="E52" t="str">
            <v>Capital SOR | Internal Dwelling Works | Aids and Adaptations - Works - Bathroom</v>
          </cell>
        </row>
        <row r="53">
          <cell r="E53" t="str">
            <v>Capital SOR | Internal Dwelling Works | Aids and Adaptations - Works - Kitchen</v>
          </cell>
        </row>
        <row r="54">
          <cell r="E54" t="str">
            <v>Capital SOR | Internal Dwelling Works | Aids and Adaptations - Works - Not Kit or Bath</v>
          </cell>
        </row>
        <row r="55">
          <cell r="E55" t="str">
            <v>Capital SOR | Internal Dwelling Works | Bathroom - Renewal</v>
          </cell>
        </row>
        <row r="56">
          <cell r="E56" t="str">
            <v>Capital SOR | Internal Dwelling Works | Bathroom - Upgrade</v>
          </cell>
        </row>
        <row r="57">
          <cell r="E57" t="str">
            <v>Capital SOR | Internal Dwelling Works | Domestic Electrics - Renewal - Full System</v>
          </cell>
        </row>
        <row r="58">
          <cell r="E58" t="str">
            <v>Capital SOR | Internal Dwelling Works | Domestic Electrics - Upgrade</v>
          </cell>
        </row>
        <row r="59">
          <cell r="E59" t="str">
            <v>Capital SOR | Internal Dwelling Works | Domestic Electrics - Upgrade - Bathroom Rewire</v>
          </cell>
        </row>
        <row r="60">
          <cell r="E60" t="str">
            <v>Capital SOR | Internal Dwelling Works | Domestic Electrics - Upgrade - Kitchen Rewire</v>
          </cell>
        </row>
        <row r="61">
          <cell r="E61" t="str">
            <v>Capital SOR | Internal Dwelling Works | Individ. Heating - Renewal - Electric Combi</v>
          </cell>
        </row>
        <row r="62">
          <cell r="E62" t="str">
            <v>Capital SOR | Internal Dwelling Works | Individ. Heating - Renewal - Electric Storage</v>
          </cell>
        </row>
        <row r="63">
          <cell r="E63" t="str">
            <v>Capital SOR | Internal Dwelling Works | Individ. Heating - Renewal - Electric System Boilr</v>
          </cell>
        </row>
        <row r="64">
          <cell r="E64" t="str">
            <v>Capital SOR | Internal Dwelling Works | Individ. Heating - Renewal - Gas Condensing Combi</v>
          </cell>
        </row>
        <row r="65">
          <cell r="E65" t="str">
            <v>Capital SOR | Internal Dwelling Works | Individ. Heating - Renewal - Gas System Boiler</v>
          </cell>
        </row>
        <row r="66">
          <cell r="E66" t="str">
            <v>Capital SOR | Internal Dwelling Works | Individ. Heating - Upgrade</v>
          </cell>
        </row>
        <row r="67">
          <cell r="E67" t="str">
            <v>Capital SOR | Internal Dwelling Works | Kitchen - Renewal</v>
          </cell>
        </row>
        <row r="68">
          <cell r="E68" t="str">
            <v>Capital SOR | Internal Dwelling Works | Kitchen - Upgrade</v>
          </cell>
        </row>
        <row r="69">
          <cell r="E69" t="str">
            <v>Capital SOR | Internal Dwelling Works | Property Front Door - Renewal</v>
          </cell>
        </row>
        <row r="70">
          <cell r="E70" t="str">
            <v>Capital SOR | Internal Dwelling Works | Property Front Door - Renewal - Fire Safety</v>
          </cell>
        </row>
        <row r="71">
          <cell r="E71" t="str">
            <v>Capital SOR | Internal Dwelling Works | Property Front Door - Upgrade</v>
          </cell>
        </row>
        <row r="72">
          <cell r="E72" t="str">
            <v>Capital SOR | Internal Dwelling Works | Property Front Door - Upgrade - Fire Safety</v>
          </cell>
        </row>
        <row r="73">
          <cell r="E73" t="str">
            <v>Capital SOR | Internal Dwelling Works | Property Rear Door - Renewal</v>
          </cell>
        </row>
        <row r="74">
          <cell r="E74" t="str">
            <v>Capital SOR | Internal Dwelling Works | Property Rear Door - Upgrade</v>
          </cell>
        </row>
        <row r="75">
          <cell r="E75" t="str">
            <v>Capital SOR | Internal Dwelling Works | Secondary Heating - Renewal - Electric Fire</v>
          </cell>
        </row>
        <row r="76">
          <cell r="E76" t="str">
            <v>Capital SOR | Internal Dwelling Works | Secondary Heating - Renewal - Gas Fire</v>
          </cell>
        </row>
        <row r="77">
          <cell r="E77" t="str">
            <v>Capital SOR | Internal Dwelling Works | Separate WC - Renewal</v>
          </cell>
        </row>
        <row r="78">
          <cell r="E78" t="str">
            <v>Capital SOR | LHS Environmental Works | Estate Fencing - Major Repair</v>
          </cell>
        </row>
        <row r="79">
          <cell r="E79" t="str">
            <v>Capital SOR | LHS Environmental Works | Estate Pathways - Major Repair</v>
          </cell>
        </row>
        <row r="80">
          <cell r="E80" t="str">
            <v>Capital SOR | LHS Environmental Works | Estate Walls - Major Repair - Brick or Masonry</v>
          </cell>
        </row>
        <row r="81">
          <cell r="E81" t="str">
            <v>Capital SOR | LHS Environmental Works | Other Outbuilding - Major Repair</v>
          </cell>
        </row>
        <row r="82">
          <cell r="E82" t="str">
            <v>Capital SOR | LHS Environmental Works | Pram Shed - Major Repair</v>
          </cell>
        </row>
        <row r="83">
          <cell r="E83" t="str">
            <v>Capital SOR | Lightning Protection | Lightning Protection System - Renewal</v>
          </cell>
        </row>
        <row r="84">
          <cell r="E84" t="str">
            <v>Capital SOR | Non Leaseholder Recharge | Non Leaseholder Rechargeable Prelims</v>
          </cell>
        </row>
        <row r="85">
          <cell r="E85" t="str">
            <v>Capital SOR | Playground and Sports Facilities | Play and Sports Areas - Major Repair</v>
          </cell>
        </row>
        <row r="86">
          <cell r="E86" t="str">
            <v>Capital SOR | Playground and Sports Facilities | Play and Sports Areas - Renewal</v>
          </cell>
        </row>
        <row r="87">
          <cell r="E87" t="str">
            <v>Capital SOR | Preliminaries | Additional Waste Removal</v>
          </cell>
        </row>
        <row r="88">
          <cell r="E88" t="str">
            <v>Capital SOR | Preliminaries | Asbestos Surveying</v>
          </cell>
        </row>
        <row r="89">
          <cell r="E89" t="str">
            <v>Capital SOR | Preliminaries | Building Control Application</v>
          </cell>
        </row>
        <row r="90">
          <cell r="E90" t="str">
            <v>Capital SOR | Preliminaries | Fixed Preliminaries</v>
          </cell>
        </row>
        <row r="91">
          <cell r="E91" t="str">
            <v>Capital SOR | Preliminaries | Planning Application</v>
          </cell>
        </row>
        <row r="92">
          <cell r="E92" t="str">
            <v>Capital SOR | Preliminaries | Preparatory Work</v>
          </cell>
        </row>
        <row r="93">
          <cell r="E93" t="str">
            <v>Capital SOR | Preliminaries | Pre-works Inspections and Surveys</v>
          </cell>
        </row>
        <row r="94">
          <cell r="E94" t="str">
            <v>Capital SOR | Rain Water Goods | Rainwater Goods - Major Repair - Finlock</v>
          </cell>
        </row>
        <row r="95">
          <cell r="E95" t="str">
            <v>Capital SOR | Rain Water Goods | Rainwater Goods - Renewal</v>
          </cell>
        </row>
        <row r="96">
          <cell r="E96" t="str">
            <v>Capital SOR | Rain Water Goods | Rainwater Goods - Upgrade</v>
          </cell>
        </row>
        <row r="97">
          <cell r="E97" t="str">
            <v>Capital SOR | Roof Works | Chimney - Major Repair</v>
          </cell>
        </row>
        <row r="98">
          <cell r="E98" t="str">
            <v>Capital SOR | Roof Works | Fascias and Soffits - Renewal</v>
          </cell>
        </row>
        <row r="99">
          <cell r="E99" t="str">
            <v>Capital SOR | Roof Works | Fascias and Soffits - Upgrade</v>
          </cell>
        </row>
        <row r="100">
          <cell r="E100" t="str">
            <v>Capital SOR | Roof Works | Primary Roof - Renewal - Flat</v>
          </cell>
        </row>
        <row r="101">
          <cell r="E101" t="str">
            <v>Capital SOR | Roof Works | Primary Roof - Renewal - Pitched</v>
          </cell>
        </row>
        <row r="102">
          <cell r="E102" t="str">
            <v>Capital SOR | Roof Works | Primary Roof - Upgrade - Flat</v>
          </cell>
        </row>
        <row r="103">
          <cell r="E103" t="str">
            <v>Capital SOR | Roof Works | Primary Roof - Upgrade - Pitched</v>
          </cell>
        </row>
        <row r="104">
          <cell r="E104" t="str">
            <v>Capital SOR | Roof Works | Secondary Roof - Renewal - Flat</v>
          </cell>
        </row>
        <row r="105">
          <cell r="E105" t="str">
            <v>Capital SOR | Roof Works | Secondary Roof - Renewal - Pitched</v>
          </cell>
        </row>
        <row r="106">
          <cell r="E106" t="str">
            <v>Capital SOR | Roof Works | Secondary Roof - Upgrade - Flat</v>
          </cell>
        </row>
        <row r="107">
          <cell r="E107" t="str">
            <v>Capital SOR | Roof Works | Secondary Roof - Upgrade - Pitched</v>
          </cell>
        </row>
        <row r="108">
          <cell r="E108" t="str">
            <v>Capital SOR | Scaffolding | Scaffolding and Access</v>
          </cell>
        </row>
        <row r="109">
          <cell r="E109" t="str">
            <v>Capital SOR | Soft Landscaping and Trees | Soft Landscape - Major Repair</v>
          </cell>
        </row>
        <row r="110">
          <cell r="E110" t="str">
            <v>Capital SOR | TV Aerial Works | Communal TV Aerials</v>
          </cell>
        </row>
        <row r="111">
          <cell r="E111" t="str">
            <v>Capital SOR | Windows | Communal Windows - Renewal - Double Glazed</v>
          </cell>
        </row>
        <row r="112">
          <cell r="E112" t="str">
            <v>Capital SOR | Windows | Communal Windows - Renewal - Single Glazed</v>
          </cell>
        </row>
        <row r="113">
          <cell r="E113" t="str">
            <v>Capital SOR | Windows | Communal Windows - Upgrade - Double Glazed</v>
          </cell>
        </row>
        <row r="114">
          <cell r="E114" t="str">
            <v>Capital SOR | Windows | Communal Windows - Upgrade - Single Glazed</v>
          </cell>
        </row>
        <row r="115">
          <cell r="E115" t="str">
            <v>Capital SOR | Windows | Windows - Renewal - Double Glazed</v>
          </cell>
        </row>
        <row r="116">
          <cell r="E116" t="str">
            <v>Capital SOR | Windows | Windows - Renewal - Single Glazed</v>
          </cell>
        </row>
        <row r="117">
          <cell r="E117" t="str">
            <v>Capital SOR | Windows | Windows - Upgrade - Double Glazed</v>
          </cell>
        </row>
        <row r="118">
          <cell r="E118" t="str">
            <v>Capital SOR | Windows | Windows - Upgrade - Single Glazed</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scorecard"/>
      <sheetName val="league table"/>
      <sheetName val="data tables"/>
      <sheetName val="graph data"/>
    </sheetNames>
    <sheetDataSet>
      <sheetData sheetId="0" refreshError="1"/>
      <sheetData sheetId="1" refreshError="1"/>
      <sheetData sheetId="2" refreshError="1"/>
      <sheetData sheetId="3" refreshError="1">
        <row r="2">
          <cell r="G2">
            <v>7</v>
          </cell>
        </row>
        <row r="5">
          <cell r="D5" t="str">
            <v>SalesActual</v>
          </cell>
          <cell r="E5" t="str">
            <v>apr</v>
          </cell>
          <cell r="F5" t="str">
            <v>may</v>
          </cell>
          <cell r="G5" t="str">
            <v>jun</v>
          </cell>
          <cell r="H5" t="str">
            <v>jul</v>
          </cell>
          <cell r="I5" t="str">
            <v>aug</v>
          </cell>
          <cell r="J5" t="str">
            <v>sep</v>
          </cell>
          <cell r="K5" t="str">
            <v>oct</v>
          </cell>
          <cell r="L5" t="str">
            <v>nov</v>
          </cell>
          <cell r="M5" t="str">
            <v>dec</v>
          </cell>
          <cell r="N5" t="str">
            <v>jan</v>
          </cell>
          <cell r="O5" t="str">
            <v>feb</v>
          </cell>
          <cell r="P5" t="str">
            <v>mar</v>
          </cell>
        </row>
        <row r="6">
          <cell r="D6" t="str">
            <v>Gateshead</v>
          </cell>
          <cell r="K6">
            <v>0</v>
          </cell>
          <cell r="L6">
            <v>2360</v>
          </cell>
          <cell r="M6">
            <v>90</v>
          </cell>
          <cell r="N6">
            <v>100</v>
          </cell>
          <cell r="O6">
            <v>110</v>
          </cell>
          <cell r="P6">
            <v>120</v>
          </cell>
        </row>
        <row r="7">
          <cell r="D7" t="str">
            <v>Newcastle</v>
          </cell>
          <cell r="K7">
            <v>0</v>
          </cell>
          <cell r="L7">
            <v>1100</v>
          </cell>
          <cell r="M7">
            <v>90</v>
          </cell>
          <cell r="N7">
            <v>100</v>
          </cell>
          <cell r="O7">
            <v>110</v>
          </cell>
          <cell r="P7">
            <v>120</v>
          </cell>
        </row>
        <row r="8">
          <cell r="D8" t="str">
            <v>East Durham</v>
          </cell>
          <cell r="K8">
            <v>0</v>
          </cell>
          <cell r="L8">
            <v>3578</v>
          </cell>
          <cell r="M8">
            <v>90</v>
          </cell>
          <cell r="N8">
            <v>100</v>
          </cell>
          <cell r="O8">
            <v>110</v>
          </cell>
          <cell r="P8">
            <v>120</v>
          </cell>
        </row>
        <row r="9">
          <cell r="D9" t="str">
            <v>MPC</v>
          </cell>
          <cell r="K9">
            <v>21038</v>
          </cell>
          <cell r="L9">
            <v>672</v>
          </cell>
          <cell r="M9">
            <v>90</v>
          </cell>
          <cell r="N9">
            <v>100</v>
          </cell>
          <cell r="O9">
            <v>110</v>
          </cell>
          <cell r="P9">
            <v>120</v>
          </cell>
        </row>
        <row r="10">
          <cell r="D10" t="str">
            <v>PFI</v>
          </cell>
          <cell r="K10">
            <v>4164</v>
          </cell>
          <cell r="L10">
            <v>455</v>
          </cell>
        </row>
        <row r="11">
          <cell r="D11" t="str">
            <v>Lambeth</v>
          </cell>
          <cell r="K11">
            <v>0</v>
          </cell>
          <cell r="L11">
            <v>3553</v>
          </cell>
          <cell r="M11">
            <v>90</v>
          </cell>
          <cell r="N11">
            <v>100</v>
          </cell>
          <cell r="O11">
            <v>110</v>
          </cell>
          <cell r="P11">
            <v>120</v>
          </cell>
        </row>
        <row r="12">
          <cell r="D12" t="str">
            <v>Crawley</v>
          </cell>
          <cell r="K12">
            <v>0</v>
          </cell>
          <cell r="L12">
            <v>726</v>
          </cell>
          <cell r="M12">
            <v>90</v>
          </cell>
          <cell r="N12">
            <v>100</v>
          </cell>
          <cell r="O12">
            <v>110</v>
          </cell>
          <cell r="P12">
            <v>120</v>
          </cell>
        </row>
        <row r="13">
          <cell r="D13" t="str">
            <v>Southwark</v>
          </cell>
          <cell r="K13">
            <v>0</v>
          </cell>
          <cell r="L13">
            <v>2224</v>
          </cell>
          <cell r="M13">
            <v>90</v>
          </cell>
          <cell r="N13">
            <v>100</v>
          </cell>
          <cell r="O13">
            <v>110</v>
          </cell>
          <cell r="P13">
            <v>120</v>
          </cell>
        </row>
        <row r="14">
          <cell r="D14" t="str">
            <v>PCHA</v>
          </cell>
          <cell r="K14">
            <v>0</v>
          </cell>
          <cell r="L14">
            <v>2522</v>
          </cell>
          <cell r="M14">
            <v>90</v>
          </cell>
          <cell r="N14">
            <v>100</v>
          </cell>
          <cell r="O14">
            <v>110</v>
          </cell>
          <cell r="P14">
            <v>120</v>
          </cell>
        </row>
        <row r="15">
          <cell r="D15" t="str">
            <v>Havering</v>
          </cell>
          <cell r="K15">
            <v>0</v>
          </cell>
          <cell r="L15">
            <v>1180</v>
          </cell>
          <cell r="M15">
            <v>90</v>
          </cell>
          <cell r="N15">
            <v>100</v>
          </cell>
          <cell r="O15">
            <v>110</v>
          </cell>
          <cell r="P15">
            <v>120</v>
          </cell>
        </row>
        <row r="16">
          <cell r="D16" t="str">
            <v>Redbridge</v>
          </cell>
          <cell r="K16">
            <v>0</v>
          </cell>
          <cell r="L16">
            <v>3075</v>
          </cell>
          <cell r="M16">
            <v>90</v>
          </cell>
          <cell r="N16">
            <v>100</v>
          </cell>
          <cell r="O16">
            <v>110</v>
          </cell>
          <cell r="P16">
            <v>120</v>
          </cell>
        </row>
        <row r="17">
          <cell r="D17" t="str">
            <v>Tower Hamlets</v>
          </cell>
          <cell r="K17">
            <v>0</v>
          </cell>
          <cell r="L17">
            <v>761</v>
          </cell>
          <cell r="M17">
            <v>90</v>
          </cell>
          <cell r="N17">
            <v>100</v>
          </cell>
          <cell r="O17">
            <v>110</v>
          </cell>
          <cell r="P17">
            <v>120</v>
          </cell>
        </row>
        <row r="18">
          <cell r="D18" t="str">
            <v>City Care</v>
          </cell>
          <cell r="K18">
            <v>21381</v>
          </cell>
          <cell r="L18">
            <v>1366</v>
          </cell>
          <cell r="M18">
            <v>90</v>
          </cell>
          <cell r="N18">
            <v>100</v>
          </cell>
          <cell r="O18">
            <v>110</v>
          </cell>
          <cell r="P18">
            <v>120</v>
          </cell>
        </row>
        <row r="19">
          <cell r="D19" t="str">
            <v>Tamworth</v>
          </cell>
          <cell r="K19">
            <v>0</v>
          </cell>
          <cell r="L19">
            <v>5494</v>
          </cell>
          <cell r="M19">
            <v>90</v>
          </cell>
          <cell r="N19">
            <v>100</v>
          </cell>
          <cell r="O19">
            <v>110</v>
          </cell>
          <cell r="P19">
            <v>120</v>
          </cell>
        </row>
        <row r="20">
          <cell r="D20" t="str">
            <v>Gloucester</v>
          </cell>
          <cell r="K20">
            <v>0</v>
          </cell>
          <cell r="L20">
            <v>12210</v>
          </cell>
          <cell r="M20">
            <v>90</v>
          </cell>
          <cell r="N20">
            <v>100</v>
          </cell>
          <cell r="O20">
            <v>110</v>
          </cell>
          <cell r="P20">
            <v>120</v>
          </cell>
        </row>
        <row r="21">
          <cell r="D21" t="str">
            <v>Midland Heart</v>
          </cell>
          <cell r="K21">
            <v>0</v>
          </cell>
          <cell r="L21">
            <v>3771</v>
          </cell>
          <cell r="M21">
            <v>90</v>
          </cell>
          <cell r="N21">
            <v>100</v>
          </cell>
          <cell r="O21">
            <v>110</v>
          </cell>
          <cell r="P21">
            <v>120</v>
          </cell>
        </row>
        <row r="22">
          <cell r="D22" t="str">
            <v>Manchester Working</v>
          </cell>
          <cell r="K22">
            <v>0</v>
          </cell>
          <cell r="L22">
            <v>1109</v>
          </cell>
          <cell r="M22">
            <v>90</v>
          </cell>
          <cell r="N22">
            <v>100</v>
          </cell>
          <cell r="O22">
            <v>110</v>
          </cell>
          <cell r="P22">
            <v>120</v>
          </cell>
        </row>
        <row r="23">
          <cell r="D23" t="str">
            <v>Riverside</v>
          </cell>
          <cell r="L23">
            <v>0</v>
          </cell>
          <cell r="M23">
            <v>90</v>
          </cell>
          <cell r="N23">
            <v>100</v>
          </cell>
          <cell r="O23">
            <v>110</v>
          </cell>
          <cell r="P23">
            <v>120</v>
          </cell>
        </row>
        <row r="24">
          <cell r="D24" t="str">
            <v>Group</v>
          </cell>
          <cell r="K24">
            <v>707</v>
          </cell>
          <cell r="L24">
            <v>2221</v>
          </cell>
          <cell r="M24">
            <v>90</v>
          </cell>
          <cell r="N24">
            <v>100</v>
          </cell>
          <cell r="O24">
            <v>110</v>
          </cell>
          <cell r="P24">
            <v>120</v>
          </cell>
        </row>
        <row r="25">
          <cell r="D25" t="str">
            <v>NPD</v>
          </cell>
          <cell r="K25">
            <v>6430</v>
          </cell>
          <cell r="L25">
            <v>26945</v>
          </cell>
          <cell r="M25">
            <v>90</v>
          </cell>
          <cell r="N25">
            <v>100</v>
          </cell>
          <cell r="O25">
            <v>110</v>
          </cell>
          <cell r="P25">
            <v>120</v>
          </cell>
        </row>
        <row r="26">
          <cell r="D26" t="str">
            <v>Provisions</v>
          </cell>
          <cell r="K26">
            <v>0</v>
          </cell>
          <cell r="L26">
            <v>0</v>
          </cell>
          <cell r="M26">
            <v>90</v>
          </cell>
          <cell r="N26">
            <v>100</v>
          </cell>
          <cell r="O26">
            <v>110</v>
          </cell>
          <cell r="P26">
            <v>120</v>
          </cell>
        </row>
        <row r="27">
          <cell r="D27" t="str">
            <v>FRS17</v>
          </cell>
        </row>
        <row r="28">
          <cell r="D28" t="str">
            <v>Dummy 5</v>
          </cell>
        </row>
        <row r="29">
          <cell r="D29" t="str">
            <v>Dummy 6</v>
          </cell>
        </row>
        <row r="30">
          <cell r="D30" t="str">
            <v>Dummy 7</v>
          </cell>
        </row>
        <row r="31">
          <cell r="D31" t="str">
            <v>NE</v>
          </cell>
          <cell r="E31">
            <v>0</v>
          </cell>
          <cell r="F31">
            <v>0</v>
          </cell>
          <cell r="G31">
            <v>0</v>
          </cell>
          <cell r="H31">
            <v>0</v>
          </cell>
          <cell r="I31">
            <v>0</v>
          </cell>
          <cell r="J31">
            <v>0</v>
          </cell>
          <cell r="K31">
            <v>26123</v>
          </cell>
          <cell r="L31">
            <v>7038</v>
          </cell>
          <cell r="M31">
            <v>270</v>
          </cell>
          <cell r="N31">
            <v>300</v>
          </cell>
          <cell r="O31">
            <v>330</v>
          </cell>
          <cell r="P31">
            <v>360</v>
          </cell>
        </row>
        <row r="32">
          <cell r="D32" t="str">
            <v>SE</v>
          </cell>
          <cell r="E32">
            <v>0</v>
          </cell>
          <cell r="F32">
            <v>0</v>
          </cell>
          <cell r="G32">
            <v>0</v>
          </cell>
          <cell r="H32">
            <v>0</v>
          </cell>
          <cell r="I32">
            <v>0</v>
          </cell>
          <cell r="J32">
            <v>0</v>
          </cell>
          <cell r="K32">
            <v>32403</v>
          </cell>
          <cell r="L32">
            <v>14041</v>
          </cell>
          <cell r="M32">
            <v>630</v>
          </cell>
          <cell r="N32">
            <v>700</v>
          </cell>
          <cell r="O32">
            <v>770</v>
          </cell>
          <cell r="P32">
            <v>840</v>
          </cell>
        </row>
        <row r="33">
          <cell r="D33" t="str">
            <v>Midlands</v>
          </cell>
          <cell r="E33">
            <v>0</v>
          </cell>
          <cell r="F33">
            <v>0</v>
          </cell>
          <cell r="G33">
            <v>0</v>
          </cell>
          <cell r="H33">
            <v>0</v>
          </cell>
          <cell r="I33">
            <v>0</v>
          </cell>
          <cell r="J33">
            <v>0</v>
          </cell>
          <cell r="K33">
            <v>10502</v>
          </cell>
          <cell r="L33">
            <v>21475</v>
          </cell>
          <cell r="M33">
            <v>360</v>
          </cell>
          <cell r="N33">
            <v>400</v>
          </cell>
          <cell r="O33">
            <v>440</v>
          </cell>
          <cell r="P33">
            <v>480</v>
          </cell>
        </row>
        <row r="34">
          <cell r="D34" t="str">
            <v>NW</v>
          </cell>
          <cell r="E34">
            <v>0</v>
          </cell>
          <cell r="F34">
            <v>0</v>
          </cell>
          <cell r="G34">
            <v>0</v>
          </cell>
          <cell r="H34">
            <v>0</v>
          </cell>
          <cell r="I34">
            <v>0</v>
          </cell>
          <cell r="J34">
            <v>0</v>
          </cell>
          <cell r="K34">
            <v>36506</v>
          </cell>
          <cell r="L34">
            <v>1109</v>
          </cell>
          <cell r="M34">
            <v>90</v>
          </cell>
          <cell r="N34">
            <v>100</v>
          </cell>
          <cell r="O34">
            <v>110</v>
          </cell>
          <cell r="P34">
            <v>120</v>
          </cell>
        </row>
        <row r="35">
          <cell r="D35" t="str">
            <v>All</v>
          </cell>
          <cell r="E35">
            <v>0</v>
          </cell>
          <cell r="F35">
            <v>0</v>
          </cell>
          <cell r="G35">
            <v>0</v>
          </cell>
          <cell r="H35">
            <v>0</v>
          </cell>
          <cell r="I35">
            <v>0</v>
          </cell>
          <cell r="J35">
            <v>0</v>
          </cell>
          <cell r="K35">
            <v>159254</v>
          </cell>
          <cell r="L35">
            <v>75322</v>
          </cell>
          <cell r="M35">
            <v>1800</v>
          </cell>
          <cell r="N35">
            <v>2000</v>
          </cell>
          <cell r="O35">
            <v>2200</v>
          </cell>
          <cell r="P35">
            <v>2400</v>
          </cell>
        </row>
        <row r="38">
          <cell r="D38" t="str">
            <v>SalesBud</v>
          </cell>
          <cell r="E38" t="str">
            <v>apr</v>
          </cell>
          <cell r="F38" t="str">
            <v>may</v>
          </cell>
          <cell r="G38" t="str">
            <v>jun</v>
          </cell>
          <cell r="H38" t="str">
            <v>jul</v>
          </cell>
          <cell r="I38" t="str">
            <v>aug</v>
          </cell>
          <cell r="J38" t="str">
            <v>sep</v>
          </cell>
          <cell r="K38" t="str">
            <v>oct</v>
          </cell>
          <cell r="L38" t="str">
            <v>nov</v>
          </cell>
          <cell r="M38" t="str">
            <v>dec</v>
          </cell>
          <cell r="N38" t="str">
            <v>jan</v>
          </cell>
          <cell r="O38" t="str">
            <v>feb</v>
          </cell>
          <cell r="P38" t="str">
            <v>mar</v>
          </cell>
        </row>
        <row r="39">
          <cell r="D39" t="str">
            <v>Gateshead</v>
          </cell>
          <cell r="K39">
            <v>0</v>
          </cell>
          <cell r="L39">
            <v>1100</v>
          </cell>
          <cell r="M39">
            <v>90</v>
          </cell>
          <cell r="N39">
            <v>100</v>
          </cell>
          <cell r="O39">
            <v>110</v>
          </cell>
          <cell r="P39">
            <v>120</v>
          </cell>
        </row>
        <row r="40">
          <cell r="D40" t="str">
            <v>Newcastle</v>
          </cell>
          <cell r="K40">
            <v>0</v>
          </cell>
          <cell r="L40">
            <v>3578</v>
          </cell>
          <cell r="M40">
            <v>90</v>
          </cell>
          <cell r="N40">
            <v>100</v>
          </cell>
          <cell r="O40">
            <v>110</v>
          </cell>
          <cell r="P40">
            <v>120</v>
          </cell>
        </row>
        <row r="41">
          <cell r="D41" t="str">
            <v>East Durham</v>
          </cell>
          <cell r="K41">
            <v>0</v>
          </cell>
          <cell r="L41">
            <v>672</v>
          </cell>
          <cell r="M41">
            <v>90</v>
          </cell>
          <cell r="N41">
            <v>100</v>
          </cell>
          <cell r="O41">
            <v>110</v>
          </cell>
          <cell r="P41">
            <v>120</v>
          </cell>
        </row>
        <row r="42">
          <cell r="D42" t="str">
            <v>MPC</v>
          </cell>
          <cell r="K42">
            <v>19087</v>
          </cell>
          <cell r="L42">
            <v>455</v>
          </cell>
        </row>
        <row r="43">
          <cell r="D43" t="str">
            <v>PFI</v>
          </cell>
          <cell r="K43">
            <v>3835</v>
          </cell>
          <cell r="L43">
            <v>3553</v>
          </cell>
          <cell r="M43">
            <v>90</v>
          </cell>
          <cell r="N43">
            <v>100</v>
          </cell>
          <cell r="O43">
            <v>110</v>
          </cell>
          <cell r="P43">
            <v>120</v>
          </cell>
        </row>
        <row r="44">
          <cell r="D44" t="str">
            <v>Lambeth</v>
          </cell>
          <cell r="K44">
            <v>0</v>
          </cell>
          <cell r="L44">
            <v>726</v>
          </cell>
          <cell r="M44">
            <v>90</v>
          </cell>
          <cell r="N44">
            <v>100</v>
          </cell>
          <cell r="O44">
            <v>110</v>
          </cell>
          <cell r="P44">
            <v>120</v>
          </cell>
        </row>
        <row r="45">
          <cell r="D45" t="str">
            <v>Crawley</v>
          </cell>
          <cell r="K45">
            <v>0</v>
          </cell>
          <cell r="L45">
            <v>2224</v>
          </cell>
          <cell r="M45">
            <v>90</v>
          </cell>
          <cell r="N45">
            <v>100</v>
          </cell>
          <cell r="O45">
            <v>110</v>
          </cell>
          <cell r="P45">
            <v>120</v>
          </cell>
        </row>
        <row r="46">
          <cell r="D46" t="str">
            <v>Southwark</v>
          </cell>
          <cell r="K46">
            <v>0</v>
          </cell>
          <cell r="L46">
            <v>2522</v>
          </cell>
          <cell r="M46">
            <v>90</v>
          </cell>
          <cell r="N46">
            <v>100</v>
          </cell>
          <cell r="O46">
            <v>110</v>
          </cell>
          <cell r="P46">
            <v>120</v>
          </cell>
        </row>
        <row r="47">
          <cell r="D47" t="str">
            <v>PCHA</v>
          </cell>
          <cell r="K47">
            <v>0</v>
          </cell>
          <cell r="L47">
            <v>1180</v>
          </cell>
          <cell r="M47">
            <v>90</v>
          </cell>
          <cell r="N47">
            <v>100</v>
          </cell>
          <cell r="O47">
            <v>110</v>
          </cell>
          <cell r="P47">
            <v>120</v>
          </cell>
        </row>
        <row r="48">
          <cell r="D48" t="str">
            <v>Havering</v>
          </cell>
          <cell r="K48">
            <v>0</v>
          </cell>
          <cell r="L48">
            <v>3075</v>
          </cell>
          <cell r="M48">
            <v>90</v>
          </cell>
          <cell r="N48">
            <v>100</v>
          </cell>
          <cell r="O48">
            <v>110</v>
          </cell>
          <cell r="P48">
            <v>120</v>
          </cell>
        </row>
        <row r="49">
          <cell r="D49" t="str">
            <v>Redbridge</v>
          </cell>
          <cell r="K49">
            <v>0</v>
          </cell>
          <cell r="L49">
            <v>761</v>
          </cell>
          <cell r="M49">
            <v>90</v>
          </cell>
          <cell r="N49">
            <v>100</v>
          </cell>
          <cell r="O49">
            <v>110</v>
          </cell>
          <cell r="P49">
            <v>120</v>
          </cell>
        </row>
        <row r="50">
          <cell r="D50" t="str">
            <v>Tower Hamlets</v>
          </cell>
          <cell r="K50">
            <v>0</v>
          </cell>
          <cell r="L50">
            <v>1366</v>
          </cell>
          <cell r="M50">
            <v>90</v>
          </cell>
          <cell r="N50">
            <v>100</v>
          </cell>
          <cell r="O50">
            <v>110</v>
          </cell>
          <cell r="P50">
            <v>120</v>
          </cell>
        </row>
        <row r="51">
          <cell r="D51" t="str">
            <v>City Care</v>
          </cell>
          <cell r="K51">
            <v>21565</v>
          </cell>
          <cell r="L51">
            <v>5494</v>
          </cell>
          <cell r="M51">
            <v>90</v>
          </cell>
          <cell r="N51">
            <v>100</v>
          </cell>
          <cell r="O51">
            <v>110</v>
          </cell>
          <cell r="P51">
            <v>120</v>
          </cell>
        </row>
        <row r="52">
          <cell r="D52" t="str">
            <v>Tamworth</v>
          </cell>
          <cell r="K52">
            <v>0</v>
          </cell>
          <cell r="L52">
            <v>12210</v>
          </cell>
          <cell r="M52">
            <v>90</v>
          </cell>
          <cell r="N52">
            <v>100</v>
          </cell>
          <cell r="O52">
            <v>110</v>
          </cell>
          <cell r="P52">
            <v>120</v>
          </cell>
        </row>
        <row r="53">
          <cell r="D53" t="str">
            <v>Gloucester</v>
          </cell>
          <cell r="K53">
            <v>0</v>
          </cell>
          <cell r="L53">
            <v>3771</v>
          </cell>
          <cell r="M53">
            <v>90</v>
          </cell>
          <cell r="N53">
            <v>100</v>
          </cell>
          <cell r="O53">
            <v>110</v>
          </cell>
          <cell r="P53">
            <v>120</v>
          </cell>
        </row>
        <row r="54">
          <cell r="D54" t="str">
            <v>Midland Heart</v>
          </cell>
          <cell r="K54">
            <v>0</v>
          </cell>
          <cell r="L54">
            <v>1109</v>
          </cell>
          <cell r="M54">
            <v>90</v>
          </cell>
          <cell r="N54">
            <v>100</v>
          </cell>
          <cell r="O54">
            <v>110</v>
          </cell>
          <cell r="P54">
            <v>120</v>
          </cell>
        </row>
        <row r="55">
          <cell r="D55" t="str">
            <v>Manchester Working</v>
          </cell>
          <cell r="K55">
            <v>0</v>
          </cell>
          <cell r="L55">
            <v>0</v>
          </cell>
          <cell r="M55">
            <v>90</v>
          </cell>
          <cell r="N55">
            <v>100</v>
          </cell>
          <cell r="O55">
            <v>110</v>
          </cell>
          <cell r="P55">
            <v>120</v>
          </cell>
        </row>
        <row r="56">
          <cell r="D56" t="str">
            <v>Riverside</v>
          </cell>
          <cell r="K56">
            <v>0</v>
          </cell>
          <cell r="L56">
            <v>2221</v>
          </cell>
          <cell r="M56">
            <v>90</v>
          </cell>
          <cell r="N56">
            <v>100</v>
          </cell>
          <cell r="O56">
            <v>110</v>
          </cell>
          <cell r="P56">
            <v>120</v>
          </cell>
        </row>
        <row r="57">
          <cell r="D57" t="str">
            <v>Group</v>
          </cell>
          <cell r="K57">
            <v>0</v>
          </cell>
          <cell r="L57">
            <v>26945</v>
          </cell>
          <cell r="M57">
            <v>90</v>
          </cell>
          <cell r="N57">
            <v>100</v>
          </cell>
          <cell r="O57">
            <v>110</v>
          </cell>
          <cell r="P57">
            <v>120</v>
          </cell>
        </row>
        <row r="58">
          <cell r="D58" t="str">
            <v>NPD</v>
          </cell>
          <cell r="K58">
            <v>6575</v>
          </cell>
          <cell r="L58">
            <v>0</v>
          </cell>
          <cell r="M58">
            <v>90</v>
          </cell>
          <cell r="N58">
            <v>100</v>
          </cell>
          <cell r="O58">
            <v>110</v>
          </cell>
          <cell r="P58">
            <v>120</v>
          </cell>
        </row>
        <row r="59">
          <cell r="D59" t="str">
            <v>Provisions</v>
          </cell>
        </row>
        <row r="60">
          <cell r="D60" t="str">
            <v>FRS17</v>
          </cell>
        </row>
        <row r="61">
          <cell r="D61" t="str">
            <v>Dummy 5</v>
          </cell>
        </row>
        <row r="62">
          <cell r="D62" t="str">
            <v>Dummy 6</v>
          </cell>
        </row>
        <row r="63">
          <cell r="D63" t="str">
            <v>Dummy 7</v>
          </cell>
        </row>
        <row r="64">
          <cell r="D64" t="str">
            <v>NE</v>
          </cell>
          <cell r="E64">
            <v>0</v>
          </cell>
          <cell r="F64">
            <v>0</v>
          </cell>
          <cell r="G64">
            <v>0</v>
          </cell>
          <cell r="H64">
            <v>0</v>
          </cell>
          <cell r="I64">
            <v>0</v>
          </cell>
          <cell r="J64">
            <v>0</v>
          </cell>
          <cell r="K64">
            <v>24034</v>
          </cell>
          <cell r="L64">
            <v>5350</v>
          </cell>
          <cell r="M64">
            <v>270</v>
          </cell>
          <cell r="N64">
            <v>300</v>
          </cell>
          <cell r="O64">
            <v>330</v>
          </cell>
          <cell r="P64">
            <v>360</v>
          </cell>
        </row>
        <row r="65">
          <cell r="D65" t="str">
            <v>SE</v>
          </cell>
          <cell r="E65">
            <v>0</v>
          </cell>
          <cell r="F65">
            <v>0</v>
          </cell>
          <cell r="G65">
            <v>0</v>
          </cell>
          <cell r="H65">
            <v>0</v>
          </cell>
          <cell r="I65">
            <v>0</v>
          </cell>
          <cell r="J65">
            <v>0</v>
          </cell>
          <cell r="K65">
            <v>30803</v>
          </cell>
          <cell r="L65">
            <v>11854</v>
          </cell>
          <cell r="M65">
            <v>630</v>
          </cell>
          <cell r="N65">
            <v>700</v>
          </cell>
          <cell r="O65">
            <v>770</v>
          </cell>
          <cell r="P65">
            <v>840</v>
          </cell>
        </row>
        <row r="66">
          <cell r="D66" t="str">
            <v>Midlands</v>
          </cell>
          <cell r="E66">
            <v>0</v>
          </cell>
          <cell r="F66">
            <v>0</v>
          </cell>
          <cell r="G66">
            <v>0</v>
          </cell>
          <cell r="H66">
            <v>0</v>
          </cell>
          <cell r="I66">
            <v>0</v>
          </cell>
          <cell r="J66">
            <v>0</v>
          </cell>
          <cell r="K66">
            <v>9587</v>
          </cell>
          <cell r="L66">
            <v>19311</v>
          </cell>
          <cell r="M66">
            <v>360</v>
          </cell>
          <cell r="N66">
            <v>400</v>
          </cell>
          <cell r="O66">
            <v>440</v>
          </cell>
          <cell r="P66">
            <v>480</v>
          </cell>
        </row>
        <row r="67">
          <cell r="D67" t="str">
            <v>NW</v>
          </cell>
          <cell r="E67">
            <v>0</v>
          </cell>
          <cell r="F67">
            <v>0</v>
          </cell>
          <cell r="G67">
            <v>0</v>
          </cell>
          <cell r="H67">
            <v>0</v>
          </cell>
          <cell r="I67">
            <v>0</v>
          </cell>
          <cell r="J67">
            <v>0</v>
          </cell>
          <cell r="K67">
            <v>35676</v>
          </cell>
          <cell r="L67">
            <v>0</v>
          </cell>
          <cell r="M67">
            <v>90</v>
          </cell>
          <cell r="N67">
            <v>100</v>
          </cell>
          <cell r="O67">
            <v>110</v>
          </cell>
          <cell r="P67">
            <v>120</v>
          </cell>
        </row>
        <row r="68">
          <cell r="D68" t="str">
            <v>All</v>
          </cell>
          <cell r="E68">
            <v>0</v>
          </cell>
          <cell r="F68">
            <v>0</v>
          </cell>
          <cell r="G68">
            <v>0</v>
          </cell>
          <cell r="H68">
            <v>0</v>
          </cell>
          <cell r="I68">
            <v>0</v>
          </cell>
          <cell r="J68">
            <v>0</v>
          </cell>
          <cell r="K68">
            <v>151162</v>
          </cell>
          <cell r="L68">
            <v>72962</v>
          </cell>
          <cell r="M68">
            <v>1710</v>
          </cell>
          <cell r="N68">
            <v>1900</v>
          </cell>
          <cell r="O68">
            <v>2090</v>
          </cell>
          <cell r="P68">
            <v>2280</v>
          </cell>
        </row>
        <row r="70">
          <cell r="D70" t="str">
            <v>MarginAct</v>
          </cell>
          <cell r="E70" t="str">
            <v>apr</v>
          </cell>
          <cell r="F70" t="str">
            <v>may</v>
          </cell>
          <cell r="G70" t="str">
            <v>jun</v>
          </cell>
          <cell r="H70" t="str">
            <v>jul</v>
          </cell>
          <cell r="I70" t="str">
            <v>aug</v>
          </cell>
          <cell r="J70" t="str">
            <v>sep</v>
          </cell>
          <cell r="K70" t="str">
            <v>oct</v>
          </cell>
          <cell r="L70" t="str">
            <v>nov</v>
          </cell>
          <cell r="M70" t="str">
            <v>dec</v>
          </cell>
          <cell r="N70" t="str">
            <v>jan</v>
          </cell>
          <cell r="O70" t="str">
            <v>feb</v>
          </cell>
          <cell r="P70" t="str">
            <v>mar</v>
          </cell>
        </row>
        <row r="71">
          <cell r="D71" t="str">
            <v>Gateshead</v>
          </cell>
          <cell r="L71">
            <v>11</v>
          </cell>
          <cell r="M71">
            <v>12</v>
          </cell>
          <cell r="N71">
            <v>13</v>
          </cell>
          <cell r="O71">
            <v>14</v>
          </cell>
          <cell r="P71">
            <v>15</v>
          </cell>
        </row>
        <row r="72">
          <cell r="D72" t="str">
            <v>Newcastle</v>
          </cell>
          <cell r="L72">
            <v>12</v>
          </cell>
          <cell r="M72">
            <v>13</v>
          </cell>
          <cell r="N72">
            <v>14</v>
          </cell>
          <cell r="O72">
            <v>15</v>
          </cell>
          <cell r="P72">
            <v>16</v>
          </cell>
        </row>
        <row r="73">
          <cell r="D73" t="str">
            <v>East Durham</v>
          </cell>
          <cell r="L73">
            <v>13</v>
          </cell>
          <cell r="M73">
            <v>14</v>
          </cell>
          <cell r="N73">
            <v>15</v>
          </cell>
          <cell r="O73">
            <v>16</v>
          </cell>
          <cell r="P73">
            <v>17</v>
          </cell>
        </row>
        <row r="74">
          <cell r="D74" t="str">
            <v>MPC</v>
          </cell>
          <cell r="K74">
            <v>-3482</v>
          </cell>
          <cell r="L74">
            <v>14</v>
          </cell>
          <cell r="M74">
            <v>15</v>
          </cell>
          <cell r="N74">
            <v>16</v>
          </cell>
          <cell r="O74">
            <v>17</v>
          </cell>
          <cell r="P74">
            <v>18</v>
          </cell>
        </row>
        <row r="75">
          <cell r="D75" t="str">
            <v>PFI</v>
          </cell>
          <cell r="K75">
            <v>134</v>
          </cell>
          <cell r="L75">
            <v>15</v>
          </cell>
          <cell r="M75">
            <v>16</v>
          </cell>
          <cell r="N75">
            <v>17</v>
          </cell>
          <cell r="O75">
            <v>18</v>
          </cell>
          <cell r="P75">
            <v>19</v>
          </cell>
        </row>
        <row r="76">
          <cell r="D76" t="str">
            <v>Lambeth</v>
          </cell>
          <cell r="L76">
            <v>16</v>
          </cell>
          <cell r="M76">
            <v>17</v>
          </cell>
          <cell r="N76">
            <v>18</v>
          </cell>
          <cell r="O76">
            <v>19</v>
          </cell>
          <cell r="P76">
            <v>20</v>
          </cell>
        </row>
        <row r="77">
          <cell r="D77" t="str">
            <v>Crawley</v>
          </cell>
          <cell r="L77">
            <v>17</v>
          </cell>
          <cell r="M77">
            <v>18</v>
          </cell>
          <cell r="N77">
            <v>19</v>
          </cell>
          <cell r="O77">
            <v>20</v>
          </cell>
          <cell r="P77">
            <v>21</v>
          </cell>
        </row>
        <row r="78">
          <cell r="D78" t="str">
            <v>Southwark</v>
          </cell>
          <cell r="L78">
            <v>18</v>
          </cell>
          <cell r="M78">
            <v>19</v>
          </cell>
          <cell r="N78">
            <v>20</v>
          </cell>
          <cell r="O78">
            <v>21</v>
          </cell>
          <cell r="P78">
            <v>22</v>
          </cell>
        </row>
        <row r="79">
          <cell r="D79" t="str">
            <v>PCHA</v>
          </cell>
          <cell r="L79">
            <v>19</v>
          </cell>
          <cell r="M79">
            <v>20</v>
          </cell>
          <cell r="N79">
            <v>21</v>
          </cell>
          <cell r="O79">
            <v>22</v>
          </cell>
          <cell r="P79">
            <v>23</v>
          </cell>
        </row>
        <row r="80">
          <cell r="D80" t="str">
            <v>Havering</v>
          </cell>
          <cell r="L80">
            <v>20</v>
          </cell>
          <cell r="M80">
            <v>21</v>
          </cell>
          <cell r="N80">
            <v>22</v>
          </cell>
          <cell r="O80">
            <v>23</v>
          </cell>
          <cell r="P80">
            <v>24</v>
          </cell>
        </row>
        <row r="81">
          <cell r="D81" t="str">
            <v>Redbridge</v>
          </cell>
          <cell r="L81">
            <v>21</v>
          </cell>
          <cell r="M81">
            <v>22</v>
          </cell>
          <cell r="N81">
            <v>23</v>
          </cell>
          <cell r="O81">
            <v>24</v>
          </cell>
          <cell r="P81">
            <v>25</v>
          </cell>
        </row>
        <row r="82">
          <cell r="D82" t="str">
            <v>Tower Hamlets</v>
          </cell>
          <cell r="L82">
            <v>22</v>
          </cell>
          <cell r="M82">
            <v>23</v>
          </cell>
          <cell r="N82">
            <v>24</v>
          </cell>
          <cell r="O82">
            <v>25</v>
          </cell>
          <cell r="P82">
            <v>26</v>
          </cell>
        </row>
        <row r="83">
          <cell r="D83" t="str">
            <v>City Care</v>
          </cell>
          <cell r="K83">
            <v>736</v>
          </cell>
          <cell r="L83">
            <v>23</v>
          </cell>
          <cell r="M83">
            <v>24</v>
          </cell>
          <cell r="N83">
            <v>25</v>
          </cell>
          <cell r="O83">
            <v>26</v>
          </cell>
          <cell r="P83">
            <v>27</v>
          </cell>
        </row>
        <row r="84">
          <cell r="D84" t="str">
            <v>Tamworth</v>
          </cell>
          <cell r="L84">
            <v>24</v>
          </cell>
          <cell r="M84">
            <v>25</v>
          </cell>
          <cell r="N84">
            <v>26</v>
          </cell>
          <cell r="O84">
            <v>27</v>
          </cell>
          <cell r="P84">
            <v>28</v>
          </cell>
        </row>
        <row r="85">
          <cell r="D85" t="str">
            <v>Gloucester</v>
          </cell>
          <cell r="L85">
            <v>25</v>
          </cell>
          <cell r="M85">
            <v>26</v>
          </cell>
          <cell r="N85">
            <v>27</v>
          </cell>
          <cell r="O85">
            <v>28</v>
          </cell>
          <cell r="P85">
            <v>29</v>
          </cell>
        </row>
        <row r="86">
          <cell r="D86" t="str">
            <v>Midland Heart</v>
          </cell>
          <cell r="L86">
            <v>26</v>
          </cell>
          <cell r="M86">
            <v>27</v>
          </cell>
          <cell r="N86">
            <v>28</v>
          </cell>
          <cell r="O86">
            <v>29</v>
          </cell>
          <cell r="P86">
            <v>30</v>
          </cell>
        </row>
        <row r="87">
          <cell r="D87" t="str">
            <v>Manchester Working</v>
          </cell>
          <cell r="L87">
            <v>27</v>
          </cell>
          <cell r="M87">
            <v>28</v>
          </cell>
          <cell r="N87">
            <v>29</v>
          </cell>
          <cell r="O87">
            <v>30</v>
          </cell>
          <cell r="P87">
            <v>31</v>
          </cell>
        </row>
        <row r="88">
          <cell r="D88" t="str">
            <v>Riverside</v>
          </cell>
          <cell r="L88">
            <v>28</v>
          </cell>
          <cell r="M88">
            <v>29</v>
          </cell>
          <cell r="N88">
            <v>30</v>
          </cell>
          <cell r="O88">
            <v>31</v>
          </cell>
          <cell r="P88">
            <v>32</v>
          </cell>
        </row>
        <row r="89">
          <cell r="D89" t="str">
            <v>Group</v>
          </cell>
          <cell r="K89">
            <v>-2020</v>
          </cell>
          <cell r="L89">
            <v>29</v>
          </cell>
          <cell r="M89">
            <v>30</v>
          </cell>
          <cell r="N89">
            <v>31</v>
          </cell>
          <cell r="O89">
            <v>32</v>
          </cell>
          <cell r="P89">
            <v>33</v>
          </cell>
        </row>
        <row r="90">
          <cell r="D90" t="str">
            <v>NPD</v>
          </cell>
          <cell r="K90">
            <v>1816</v>
          </cell>
          <cell r="L90">
            <v>30</v>
          </cell>
          <cell r="M90">
            <v>31</v>
          </cell>
          <cell r="N90">
            <v>32</v>
          </cell>
          <cell r="O90">
            <v>33</v>
          </cell>
          <cell r="P90">
            <v>34</v>
          </cell>
        </row>
        <row r="91">
          <cell r="D91" t="str">
            <v>Provisions</v>
          </cell>
          <cell r="L91">
            <v>31</v>
          </cell>
          <cell r="M91">
            <v>32</v>
          </cell>
          <cell r="N91">
            <v>33</v>
          </cell>
          <cell r="O91">
            <v>34</v>
          </cell>
          <cell r="P91">
            <v>35</v>
          </cell>
        </row>
        <row r="92">
          <cell r="D92" t="str">
            <v>FRS17</v>
          </cell>
          <cell r="L92">
            <v>32</v>
          </cell>
          <cell r="M92">
            <v>33</v>
          </cell>
          <cell r="N92">
            <v>34</v>
          </cell>
          <cell r="O92">
            <v>35</v>
          </cell>
          <cell r="P92">
            <v>36</v>
          </cell>
        </row>
        <row r="93">
          <cell r="D93" t="str">
            <v>Dummy 5</v>
          </cell>
          <cell r="L93">
            <v>33</v>
          </cell>
          <cell r="M93">
            <v>34</v>
          </cell>
          <cell r="N93">
            <v>35</v>
          </cell>
          <cell r="O93">
            <v>36</v>
          </cell>
          <cell r="P93">
            <v>37</v>
          </cell>
        </row>
        <row r="94">
          <cell r="D94" t="str">
            <v>Dummy 6</v>
          </cell>
          <cell r="L94">
            <v>34</v>
          </cell>
          <cell r="M94">
            <v>35</v>
          </cell>
          <cell r="N94">
            <v>36</v>
          </cell>
          <cell r="O94">
            <v>37</v>
          </cell>
          <cell r="P94">
            <v>38</v>
          </cell>
        </row>
        <row r="95">
          <cell r="D95" t="str">
            <v>Dummy 7</v>
          </cell>
          <cell r="L95">
            <v>35</v>
          </cell>
          <cell r="M95">
            <v>36</v>
          </cell>
          <cell r="N95">
            <v>37</v>
          </cell>
          <cell r="O95">
            <v>38</v>
          </cell>
          <cell r="P95">
            <v>39</v>
          </cell>
        </row>
        <row r="96">
          <cell r="D96" t="str">
            <v>NE</v>
          </cell>
          <cell r="E96">
            <v>0</v>
          </cell>
          <cell r="F96">
            <v>0</v>
          </cell>
          <cell r="G96">
            <v>0</v>
          </cell>
          <cell r="H96">
            <v>0</v>
          </cell>
          <cell r="I96">
            <v>0</v>
          </cell>
          <cell r="J96">
            <v>0</v>
          </cell>
          <cell r="K96">
            <v>1567</v>
          </cell>
          <cell r="L96">
            <v>36</v>
          </cell>
          <cell r="M96">
            <v>39</v>
          </cell>
          <cell r="N96">
            <v>42</v>
          </cell>
          <cell r="O96">
            <v>45</v>
          </cell>
          <cell r="P96">
            <v>48</v>
          </cell>
        </row>
        <row r="97">
          <cell r="D97" t="str">
            <v>SE</v>
          </cell>
          <cell r="E97">
            <v>0</v>
          </cell>
          <cell r="F97">
            <v>0</v>
          </cell>
          <cell r="G97">
            <v>0</v>
          </cell>
          <cell r="H97">
            <v>0</v>
          </cell>
          <cell r="I97">
            <v>0</v>
          </cell>
          <cell r="J97">
            <v>0</v>
          </cell>
          <cell r="K97">
            <v>2545</v>
          </cell>
          <cell r="L97">
            <v>133</v>
          </cell>
          <cell r="M97">
            <v>140</v>
          </cell>
          <cell r="N97">
            <v>147</v>
          </cell>
          <cell r="O97">
            <v>154</v>
          </cell>
          <cell r="P97">
            <v>161</v>
          </cell>
        </row>
        <row r="98">
          <cell r="D98" t="str">
            <v>Midlands</v>
          </cell>
          <cell r="E98">
            <v>0</v>
          </cell>
          <cell r="F98">
            <v>0</v>
          </cell>
          <cell r="G98">
            <v>0</v>
          </cell>
          <cell r="H98">
            <v>0</v>
          </cell>
          <cell r="I98">
            <v>0</v>
          </cell>
          <cell r="J98">
            <v>0</v>
          </cell>
          <cell r="K98">
            <v>-129</v>
          </cell>
          <cell r="L98">
            <v>103</v>
          </cell>
          <cell r="M98">
            <v>107</v>
          </cell>
          <cell r="N98">
            <v>111</v>
          </cell>
          <cell r="O98">
            <v>115</v>
          </cell>
          <cell r="P98">
            <v>119</v>
          </cell>
        </row>
        <row r="99">
          <cell r="D99" t="str">
            <v>NW</v>
          </cell>
          <cell r="E99">
            <v>0</v>
          </cell>
          <cell r="F99">
            <v>0</v>
          </cell>
          <cell r="G99">
            <v>0</v>
          </cell>
          <cell r="H99">
            <v>0</v>
          </cell>
          <cell r="I99">
            <v>0</v>
          </cell>
          <cell r="J99">
            <v>0</v>
          </cell>
          <cell r="K99">
            <v>1930</v>
          </cell>
          <cell r="L99">
            <v>27</v>
          </cell>
          <cell r="M99">
            <v>28</v>
          </cell>
          <cell r="N99">
            <v>29</v>
          </cell>
          <cell r="O99">
            <v>30</v>
          </cell>
          <cell r="P99">
            <v>31</v>
          </cell>
        </row>
        <row r="100">
          <cell r="D100" t="str">
            <v>All</v>
          </cell>
          <cell r="E100">
            <v>0</v>
          </cell>
          <cell r="F100">
            <v>0</v>
          </cell>
          <cell r="G100">
            <v>0</v>
          </cell>
          <cell r="H100">
            <v>0</v>
          </cell>
          <cell r="I100">
            <v>0</v>
          </cell>
          <cell r="J100">
            <v>0</v>
          </cell>
          <cell r="K100">
            <v>3097</v>
          </cell>
          <cell r="L100">
            <v>575</v>
          </cell>
          <cell r="M100">
            <v>600</v>
          </cell>
          <cell r="N100">
            <v>625</v>
          </cell>
          <cell r="O100">
            <v>650</v>
          </cell>
          <cell r="P100">
            <v>675</v>
          </cell>
        </row>
        <row r="102">
          <cell r="D102" t="str">
            <v>MarginBud</v>
          </cell>
          <cell r="E102" t="str">
            <v>apr</v>
          </cell>
          <cell r="F102" t="str">
            <v>may</v>
          </cell>
          <cell r="G102" t="str">
            <v>jun</v>
          </cell>
          <cell r="H102" t="str">
            <v>jul</v>
          </cell>
          <cell r="I102" t="str">
            <v>aug</v>
          </cell>
          <cell r="J102" t="str">
            <v>sep</v>
          </cell>
          <cell r="K102" t="str">
            <v>oct</v>
          </cell>
          <cell r="L102" t="str">
            <v>nov</v>
          </cell>
          <cell r="M102" t="str">
            <v>dec</v>
          </cell>
          <cell r="N102" t="str">
            <v>jan</v>
          </cell>
          <cell r="O102" t="str">
            <v>feb</v>
          </cell>
          <cell r="P102" t="str">
            <v>mar</v>
          </cell>
        </row>
        <row r="103">
          <cell r="D103" t="str">
            <v>Gateshead</v>
          </cell>
          <cell r="L103">
            <v>12</v>
          </cell>
          <cell r="M103">
            <v>13</v>
          </cell>
          <cell r="N103">
            <v>14</v>
          </cell>
          <cell r="O103">
            <v>15</v>
          </cell>
          <cell r="P103">
            <v>16</v>
          </cell>
        </row>
        <row r="104">
          <cell r="D104" t="str">
            <v>Newcastle</v>
          </cell>
          <cell r="L104">
            <v>13</v>
          </cell>
          <cell r="M104">
            <v>14</v>
          </cell>
          <cell r="N104">
            <v>15</v>
          </cell>
          <cell r="O104">
            <v>16</v>
          </cell>
          <cell r="P104">
            <v>17</v>
          </cell>
        </row>
        <row r="105">
          <cell r="D105" t="str">
            <v>East Durham</v>
          </cell>
          <cell r="L105">
            <v>14</v>
          </cell>
          <cell r="M105">
            <v>15</v>
          </cell>
          <cell r="N105">
            <v>16</v>
          </cell>
          <cell r="O105">
            <v>17</v>
          </cell>
          <cell r="P105">
            <v>18</v>
          </cell>
        </row>
        <row r="106">
          <cell r="D106" t="str">
            <v>MPC</v>
          </cell>
          <cell r="K106">
            <v>-2633</v>
          </cell>
          <cell r="L106">
            <v>15</v>
          </cell>
          <cell r="M106">
            <v>16</v>
          </cell>
          <cell r="N106">
            <v>17</v>
          </cell>
          <cell r="O106">
            <v>18</v>
          </cell>
          <cell r="P106">
            <v>19</v>
          </cell>
        </row>
        <row r="107">
          <cell r="D107" t="str">
            <v>PFI</v>
          </cell>
          <cell r="K107">
            <v>221</v>
          </cell>
          <cell r="L107">
            <v>16</v>
          </cell>
          <cell r="M107">
            <v>17</v>
          </cell>
          <cell r="N107">
            <v>18</v>
          </cell>
          <cell r="O107">
            <v>19</v>
          </cell>
          <cell r="P107">
            <v>20</v>
          </cell>
        </row>
        <row r="108">
          <cell r="D108" t="str">
            <v>Lambeth</v>
          </cell>
          <cell r="L108">
            <v>17</v>
          </cell>
          <cell r="M108">
            <v>18</v>
          </cell>
          <cell r="N108">
            <v>19</v>
          </cell>
          <cell r="O108">
            <v>20</v>
          </cell>
          <cell r="P108">
            <v>21</v>
          </cell>
        </row>
        <row r="109">
          <cell r="D109" t="str">
            <v>Crawley</v>
          </cell>
          <cell r="L109">
            <v>18</v>
          </cell>
          <cell r="M109">
            <v>19</v>
          </cell>
          <cell r="N109">
            <v>20</v>
          </cell>
          <cell r="O109">
            <v>21</v>
          </cell>
          <cell r="P109">
            <v>22</v>
          </cell>
        </row>
        <row r="110">
          <cell r="D110" t="str">
            <v>Southwark</v>
          </cell>
          <cell r="L110">
            <v>19</v>
          </cell>
          <cell r="M110">
            <v>20</v>
          </cell>
          <cell r="N110">
            <v>21</v>
          </cell>
          <cell r="O110">
            <v>22</v>
          </cell>
          <cell r="P110">
            <v>23</v>
          </cell>
        </row>
        <row r="111">
          <cell r="D111" t="str">
            <v>PCHA</v>
          </cell>
          <cell r="L111">
            <v>20</v>
          </cell>
          <cell r="M111">
            <v>21</v>
          </cell>
          <cell r="N111">
            <v>22</v>
          </cell>
          <cell r="O111">
            <v>23</v>
          </cell>
          <cell r="P111">
            <v>24</v>
          </cell>
        </row>
        <row r="112">
          <cell r="D112" t="str">
            <v>Havering</v>
          </cell>
          <cell r="L112">
            <v>21</v>
          </cell>
          <cell r="M112">
            <v>22</v>
          </cell>
          <cell r="N112">
            <v>23</v>
          </cell>
          <cell r="O112">
            <v>24</v>
          </cell>
          <cell r="P112">
            <v>25</v>
          </cell>
        </row>
        <row r="113">
          <cell r="D113" t="str">
            <v>Redbridge</v>
          </cell>
          <cell r="L113">
            <v>22</v>
          </cell>
          <cell r="M113">
            <v>23</v>
          </cell>
          <cell r="N113">
            <v>24</v>
          </cell>
          <cell r="O113">
            <v>25</v>
          </cell>
          <cell r="P113">
            <v>26</v>
          </cell>
        </row>
        <row r="114">
          <cell r="D114" t="str">
            <v>Tower Hamlets</v>
          </cell>
          <cell r="L114">
            <v>23</v>
          </cell>
          <cell r="M114">
            <v>24</v>
          </cell>
          <cell r="N114">
            <v>25</v>
          </cell>
          <cell r="O114">
            <v>26</v>
          </cell>
          <cell r="P114">
            <v>27</v>
          </cell>
        </row>
        <row r="115">
          <cell r="D115" t="str">
            <v>City Care</v>
          </cell>
          <cell r="K115">
            <v>653</v>
          </cell>
          <cell r="L115">
            <v>24</v>
          </cell>
          <cell r="M115">
            <v>25</v>
          </cell>
          <cell r="N115">
            <v>26</v>
          </cell>
          <cell r="O115">
            <v>27</v>
          </cell>
          <cell r="P115">
            <v>28</v>
          </cell>
        </row>
        <row r="116">
          <cell r="D116" t="str">
            <v>Tamworth</v>
          </cell>
          <cell r="L116">
            <v>25</v>
          </cell>
          <cell r="M116">
            <v>26</v>
          </cell>
          <cell r="N116">
            <v>27</v>
          </cell>
          <cell r="O116">
            <v>28</v>
          </cell>
          <cell r="P116">
            <v>29</v>
          </cell>
        </row>
        <row r="117">
          <cell r="D117" t="str">
            <v>Gloucester</v>
          </cell>
          <cell r="L117">
            <v>26</v>
          </cell>
          <cell r="M117">
            <v>27</v>
          </cell>
          <cell r="N117">
            <v>28</v>
          </cell>
          <cell r="O117">
            <v>29</v>
          </cell>
          <cell r="P117">
            <v>30</v>
          </cell>
        </row>
        <row r="118">
          <cell r="D118" t="str">
            <v>Midland Heart</v>
          </cell>
          <cell r="L118">
            <v>27</v>
          </cell>
          <cell r="M118">
            <v>28</v>
          </cell>
          <cell r="N118">
            <v>29</v>
          </cell>
          <cell r="O118">
            <v>30</v>
          </cell>
          <cell r="P118">
            <v>31</v>
          </cell>
        </row>
        <row r="119">
          <cell r="D119" t="str">
            <v>Manchester Working</v>
          </cell>
          <cell r="L119">
            <v>28</v>
          </cell>
          <cell r="M119">
            <v>29</v>
          </cell>
          <cell r="N119">
            <v>30</v>
          </cell>
          <cell r="O119">
            <v>31</v>
          </cell>
          <cell r="P119">
            <v>32</v>
          </cell>
        </row>
        <row r="120">
          <cell r="D120" t="str">
            <v>Riverside</v>
          </cell>
          <cell r="L120">
            <v>29</v>
          </cell>
          <cell r="M120">
            <v>30</v>
          </cell>
          <cell r="N120">
            <v>31</v>
          </cell>
          <cell r="O120">
            <v>32</v>
          </cell>
          <cell r="P120">
            <v>33</v>
          </cell>
        </row>
        <row r="121">
          <cell r="D121" t="str">
            <v>Group</v>
          </cell>
          <cell r="K121">
            <v>-3120</v>
          </cell>
          <cell r="L121">
            <v>30</v>
          </cell>
          <cell r="M121">
            <v>31</v>
          </cell>
          <cell r="N121">
            <v>32</v>
          </cell>
          <cell r="O121">
            <v>33</v>
          </cell>
          <cell r="P121">
            <v>34</v>
          </cell>
        </row>
        <row r="122">
          <cell r="D122" t="str">
            <v>NPD</v>
          </cell>
          <cell r="K122">
            <v>1791</v>
          </cell>
          <cell r="L122">
            <v>31</v>
          </cell>
          <cell r="M122">
            <v>32</v>
          </cell>
          <cell r="N122">
            <v>33</v>
          </cell>
          <cell r="O122">
            <v>34</v>
          </cell>
          <cell r="P122">
            <v>35</v>
          </cell>
        </row>
        <row r="123">
          <cell r="D123" t="str">
            <v>Provisions</v>
          </cell>
          <cell r="L123">
            <v>32</v>
          </cell>
          <cell r="M123">
            <v>33</v>
          </cell>
          <cell r="N123">
            <v>34</v>
          </cell>
          <cell r="O123">
            <v>35</v>
          </cell>
          <cell r="P123">
            <v>36</v>
          </cell>
        </row>
        <row r="124">
          <cell r="D124" t="str">
            <v>FRS17</v>
          </cell>
          <cell r="K124">
            <v>-507</v>
          </cell>
          <cell r="L124">
            <v>33</v>
          </cell>
          <cell r="M124">
            <v>34</v>
          </cell>
          <cell r="N124">
            <v>35</v>
          </cell>
          <cell r="O124">
            <v>36</v>
          </cell>
          <cell r="P124">
            <v>37</v>
          </cell>
        </row>
        <row r="125">
          <cell r="D125" t="str">
            <v>Dummy 5</v>
          </cell>
          <cell r="L125">
            <v>34</v>
          </cell>
          <cell r="M125">
            <v>35</v>
          </cell>
          <cell r="N125">
            <v>36</v>
          </cell>
          <cell r="O125">
            <v>37</v>
          </cell>
          <cell r="P125">
            <v>38</v>
          </cell>
        </row>
        <row r="126">
          <cell r="D126" t="str">
            <v>Dummy 6</v>
          </cell>
          <cell r="L126">
            <v>35</v>
          </cell>
          <cell r="M126">
            <v>36</v>
          </cell>
          <cell r="N126">
            <v>37</v>
          </cell>
          <cell r="O126">
            <v>38</v>
          </cell>
          <cell r="P126">
            <v>39</v>
          </cell>
        </row>
        <row r="127">
          <cell r="D127" t="str">
            <v>Dummy 7</v>
          </cell>
          <cell r="L127">
            <v>36</v>
          </cell>
          <cell r="M127">
            <v>37</v>
          </cell>
          <cell r="N127">
            <v>38</v>
          </cell>
          <cell r="O127">
            <v>39</v>
          </cell>
          <cell r="P127">
            <v>40</v>
          </cell>
        </row>
        <row r="128">
          <cell r="D128" t="str">
            <v>NE</v>
          </cell>
          <cell r="E128">
            <v>0</v>
          </cell>
          <cell r="F128">
            <v>0</v>
          </cell>
          <cell r="G128">
            <v>0</v>
          </cell>
          <cell r="H128">
            <v>0</v>
          </cell>
          <cell r="I128">
            <v>0</v>
          </cell>
          <cell r="J128">
            <v>0</v>
          </cell>
          <cell r="K128">
            <v>1446</v>
          </cell>
          <cell r="L128">
            <v>39</v>
          </cell>
          <cell r="M128">
            <v>42</v>
          </cell>
          <cell r="N128">
            <v>45</v>
          </cell>
          <cell r="O128">
            <v>48</v>
          </cell>
          <cell r="P128">
            <v>51</v>
          </cell>
        </row>
        <row r="129">
          <cell r="D129" t="str">
            <v>SE</v>
          </cell>
          <cell r="E129">
            <v>0</v>
          </cell>
          <cell r="F129">
            <v>0</v>
          </cell>
          <cell r="G129">
            <v>0</v>
          </cell>
          <cell r="H129">
            <v>0</v>
          </cell>
          <cell r="I129">
            <v>0</v>
          </cell>
          <cell r="J129">
            <v>0</v>
          </cell>
          <cell r="K129">
            <v>2538</v>
          </cell>
          <cell r="L129">
            <v>133</v>
          </cell>
          <cell r="M129">
            <v>140</v>
          </cell>
          <cell r="N129">
            <v>147</v>
          </cell>
          <cell r="O129">
            <v>154</v>
          </cell>
          <cell r="P129">
            <v>161</v>
          </cell>
        </row>
        <row r="130">
          <cell r="D130" t="str">
            <v>Midlands</v>
          </cell>
          <cell r="E130">
            <v>0</v>
          </cell>
          <cell r="F130">
            <v>0</v>
          </cell>
          <cell r="G130">
            <v>0</v>
          </cell>
          <cell r="H130">
            <v>0</v>
          </cell>
          <cell r="I130">
            <v>0</v>
          </cell>
          <cell r="J130">
            <v>0</v>
          </cell>
          <cell r="K130">
            <v>61</v>
          </cell>
          <cell r="L130">
            <v>103</v>
          </cell>
          <cell r="M130">
            <v>107</v>
          </cell>
          <cell r="N130">
            <v>111</v>
          </cell>
          <cell r="O130">
            <v>115</v>
          </cell>
          <cell r="P130">
            <v>119</v>
          </cell>
        </row>
        <row r="131">
          <cell r="D131" t="str">
            <v>NW</v>
          </cell>
          <cell r="E131">
            <v>0</v>
          </cell>
          <cell r="F131">
            <v>0</v>
          </cell>
          <cell r="G131">
            <v>0</v>
          </cell>
          <cell r="H131">
            <v>0</v>
          </cell>
          <cell r="I131">
            <v>0</v>
          </cell>
          <cell r="J131">
            <v>0</v>
          </cell>
          <cell r="K131">
            <v>1824</v>
          </cell>
          <cell r="L131">
            <v>27</v>
          </cell>
          <cell r="M131">
            <v>28</v>
          </cell>
          <cell r="N131">
            <v>29</v>
          </cell>
          <cell r="O131">
            <v>30</v>
          </cell>
          <cell r="P131">
            <v>31</v>
          </cell>
        </row>
        <row r="132">
          <cell r="D132" t="str">
            <v>All</v>
          </cell>
          <cell r="E132">
            <v>0</v>
          </cell>
          <cell r="F132">
            <v>0</v>
          </cell>
          <cell r="G132">
            <v>0</v>
          </cell>
          <cell r="H132">
            <v>0</v>
          </cell>
          <cell r="I132">
            <v>0</v>
          </cell>
          <cell r="J132">
            <v>0</v>
          </cell>
          <cell r="K132">
            <v>2274</v>
          </cell>
          <cell r="L132">
            <v>600</v>
          </cell>
          <cell r="M132">
            <v>625</v>
          </cell>
          <cell r="N132">
            <v>650</v>
          </cell>
          <cell r="O132">
            <v>675</v>
          </cell>
          <cell r="P132">
            <v>700</v>
          </cell>
        </row>
        <row r="134">
          <cell r="D134" t="str">
            <v>CashAct</v>
          </cell>
          <cell r="E134" t="str">
            <v>apr</v>
          </cell>
          <cell r="F134" t="str">
            <v>may</v>
          </cell>
          <cell r="G134" t="str">
            <v>jun</v>
          </cell>
          <cell r="H134" t="str">
            <v>jul</v>
          </cell>
          <cell r="I134" t="str">
            <v>aug</v>
          </cell>
          <cell r="J134" t="str">
            <v>sep</v>
          </cell>
          <cell r="K134" t="str">
            <v>oct</v>
          </cell>
          <cell r="L134" t="str">
            <v>nov</v>
          </cell>
          <cell r="M134" t="str">
            <v>dec</v>
          </cell>
          <cell r="N134" t="str">
            <v>jan</v>
          </cell>
          <cell r="O134" t="str">
            <v>feb</v>
          </cell>
          <cell r="P134" t="str">
            <v>mar</v>
          </cell>
        </row>
        <row r="135">
          <cell r="D135" t="str">
            <v>Gateshead</v>
          </cell>
        </row>
        <row r="136">
          <cell r="D136" t="str">
            <v>Newcastle</v>
          </cell>
        </row>
        <row r="137">
          <cell r="D137" t="str">
            <v>East Durham</v>
          </cell>
        </row>
        <row r="138">
          <cell r="D138" t="str">
            <v>MPC</v>
          </cell>
          <cell r="K138">
            <v>-495</v>
          </cell>
        </row>
        <row r="139">
          <cell r="D139" t="str">
            <v>PFI</v>
          </cell>
          <cell r="K139">
            <v>401</v>
          </cell>
        </row>
        <row r="140">
          <cell r="D140" t="str">
            <v>Lambeth</v>
          </cell>
        </row>
        <row r="141">
          <cell r="D141" t="str">
            <v>Crawley</v>
          </cell>
        </row>
        <row r="142">
          <cell r="D142" t="str">
            <v>Southwark</v>
          </cell>
        </row>
        <row r="143">
          <cell r="D143" t="str">
            <v>PCHA</v>
          </cell>
        </row>
        <row r="144">
          <cell r="D144" t="str">
            <v>Havering</v>
          </cell>
        </row>
        <row r="145">
          <cell r="D145" t="str">
            <v>Redbridge</v>
          </cell>
        </row>
        <row r="146">
          <cell r="D146" t="str">
            <v>Tower Hamlets</v>
          </cell>
        </row>
        <row r="147">
          <cell r="D147" t="str">
            <v>City Care</v>
          </cell>
          <cell r="K147">
            <v>224</v>
          </cell>
        </row>
        <row r="148">
          <cell r="D148" t="str">
            <v>Tamworth</v>
          </cell>
        </row>
        <row r="149">
          <cell r="D149" t="str">
            <v>Gloucester</v>
          </cell>
        </row>
        <row r="150">
          <cell r="D150" t="str">
            <v>Midland Heart</v>
          </cell>
        </row>
        <row r="151">
          <cell r="D151" t="str">
            <v>Manchester Working</v>
          </cell>
        </row>
        <row r="152">
          <cell r="D152" t="str">
            <v>Riverside</v>
          </cell>
        </row>
        <row r="153">
          <cell r="D153" t="str">
            <v>Group</v>
          </cell>
          <cell r="K153">
            <v>1919</v>
          </cell>
        </row>
        <row r="154">
          <cell r="D154" t="str">
            <v>NPD</v>
          </cell>
          <cell r="K154">
            <v>4053</v>
          </cell>
        </row>
        <row r="155">
          <cell r="D155" t="str">
            <v>Provisions</v>
          </cell>
        </row>
        <row r="156">
          <cell r="D156" t="str">
            <v>FRS17</v>
          </cell>
        </row>
        <row r="157">
          <cell r="D157" t="str">
            <v>Dummy 5</v>
          </cell>
        </row>
        <row r="158">
          <cell r="D158" t="str">
            <v>Dummy 6</v>
          </cell>
        </row>
        <row r="159">
          <cell r="D159" t="str">
            <v>Dummy 7</v>
          </cell>
        </row>
        <row r="160">
          <cell r="D160" t="str">
            <v>NE</v>
          </cell>
          <cell r="E160">
            <v>0</v>
          </cell>
          <cell r="F160">
            <v>0</v>
          </cell>
          <cell r="G160">
            <v>0</v>
          </cell>
          <cell r="H160">
            <v>0</v>
          </cell>
          <cell r="I160">
            <v>0</v>
          </cell>
          <cell r="J160">
            <v>0</v>
          </cell>
          <cell r="K160">
            <v>5906</v>
          </cell>
          <cell r="L160">
            <v>0</v>
          </cell>
          <cell r="M160">
            <v>0</v>
          </cell>
          <cell r="N160">
            <v>0</v>
          </cell>
          <cell r="O160">
            <v>0</v>
          </cell>
          <cell r="P160">
            <v>0</v>
          </cell>
        </row>
        <row r="161">
          <cell r="D161" t="str">
            <v>SE</v>
          </cell>
          <cell r="E161">
            <v>0</v>
          </cell>
          <cell r="F161">
            <v>0</v>
          </cell>
          <cell r="G161">
            <v>0</v>
          </cell>
          <cell r="H161">
            <v>0</v>
          </cell>
          <cell r="I161">
            <v>0</v>
          </cell>
          <cell r="J161">
            <v>0</v>
          </cell>
          <cell r="K161">
            <v>1503</v>
          </cell>
          <cell r="L161">
            <v>0</v>
          </cell>
          <cell r="M161">
            <v>0</v>
          </cell>
          <cell r="N161">
            <v>0</v>
          </cell>
          <cell r="O161">
            <v>0</v>
          </cell>
          <cell r="P161">
            <v>0</v>
          </cell>
        </row>
        <row r="162">
          <cell r="D162" t="str">
            <v>Midlands</v>
          </cell>
          <cell r="E162">
            <v>0</v>
          </cell>
          <cell r="F162">
            <v>0</v>
          </cell>
          <cell r="G162">
            <v>0</v>
          </cell>
          <cell r="H162">
            <v>0</v>
          </cell>
          <cell r="I162">
            <v>0</v>
          </cell>
          <cell r="J162">
            <v>0</v>
          </cell>
          <cell r="K162">
            <v>2070</v>
          </cell>
          <cell r="L162">
            <v>0</v>
          </cell>
          <cell r="M162">
            <v>0</v>
          </cell>
          <cell r="N162">
            <v>0</v>
          </cell>
          <cell r="O162">
            <v>0</v>
          </cell>
          <cell r="P162">
            <v>0</v>
          </cell>
        </row>
        <row r="163">
          <cell r="D163" t="str">
            <v>NW</v>
          </cell>
          <cell r="E163">
            <v>0</v>
          </cell>
          <cell r="F163">
            <v>0</v>
          </cell>
          <cell r="G163">
            <v>0</v>
          </cell>
          <cell r="H163">
            <v>0</v>
          </cell>
          <cell r="I163">
            <v>0</v>
          </cell>
          <cell r="J163">
            <v>0</v>
          </cell>
          <cell r="K163">
            <v>-7635</v>
          </cell>
          <cell r="L163">
            <v>0</v>
          </cell>
          <cell r="M163">
            <v>0</v>
          </cell>
          <cell r="N163">
            <v>0</v>
          </cell>
          <cell r="O163">
            <v>0</v>
          </cell>
          <cell r="P163">
            <v>0</v>
          </cell>
        </row>
        <row r="164">
          <cell r="D164" t="str">
            <v>All</v>
          </cell>
          <cell r="E164">
            <v>0</v>
          </cell>
          <cell r="F164">
            <v>0</v>
          </cell>
          <cell r="G164">
            <v>0</v>
          </cell>
          <cell r="H164">
            <v>0</v>
          </cell>
          <cell r="I164">
            <v>0</v>
          </cell>
          <cell r="J164">
            <v>0</v>
          </cell>
          <cell r="K164">
            <v>7946</v>
          </cell>
          <cell r="L164">
            <v>0</v>
          </cell>
          <cell r="M164">
            <v>0</v>
          </cell>
          <cell r="N164">
            <v>0</v>
          </cell>
          <cell r="O164">
            <v>0</v>
          </cell>
          <cell r="P164">
            <v>0</v>
          </cell>
        </row>
        <row r="166">
          <cell r="D166" t="str">
            <v>CashBud</v>
          </cell>
          <cell r="E166" t="str">
            <v>apr</v>
          </cell>
          <cell r="F166" t="str">
            <v>may</v>
          </cell>
          <cell r="G166" t="str">
            <v>jun</v>
          </cell>
          <cell r="H166" t="str">
            <v>jul</v>
          </cell>
          <cell r="I166" t="str">
            <v>aug</v>
          </cell>
          <cell r="J166" t="str">
            <v>sep</v>
          </cell>
          <cell r="K166" t="str">
            <v>oct</v>
          </cell>
          <cell r="L166" t="str">
            <v>nov</v>
          </cell>
          <cell r="M166" t="str">
            <v>dec</v>
          </cell>
          <cell r="N166" t="str">
            <v>jan</v>
          </cell>
          <cell r="O166" t="str">
            <v>feb</v>
          </cell>
          <cell r="P166" t="str">
            <v>mar</v>
          </cell>
        </row>
        <row r="167">
          <cell r="D167" t="str">
            <v>Gateshead</v>
          </cell>
        </row>
        <row r="168">
          <cell r="D168" t="str">
            <v>Newcastle</v>
          </cell>
        </row>
        <row r="169">
          <cell r="D169" t="str">
            <v>East Durham</v>
          </cell>
        </row>
        <row r="170">
          <cell r="D170" t="str">
            <v>MPC</v>
          </cell>
          <cell r="K170">
            <v>-666</v>
          </cell>
        </row>
        <row r="171">
          <cell r="D171" t="str">
            <v>PFI</v>
          </cell>
          <cell r="K171">
            <v>860</v>
          </cell>
        </row>
        <row r="172">
          <cell r="D172" t="str">
            <v>Lambeth</v>
          </cell>
        </row>
        <row r="173">
          <cell r="D173" t="str">
            <v>Crawley</v>
          </cell>
        </row>
        <row r="174">
          <cell r="D174" t="str">
            <v>Southwark</v>
          </cell>
        </row>
        <row r="175">
          <cell r="D175" t="str">
            <v>PCHA</v>
          </cell>
        </row>
        <row r="176">
          <cell r="D176" t="str">
            <v>Havering</v>
          </cell>
        </row>
        <row r="177">
          <cell r="D177" t="str">
            <v>Redbridge</v>
          </cell>
        </row>
        <row r="178">
          <cell r="D178" t="str">
            <v>Tower Hamlets</v>
          </cell>
        </row>
        <row r="179">
          <cell r="D179" t="str">
            <v>City Care</v>
          </cell>
          <cell r="K179">
            <v>168</v>
          </cell>
        </row>
        <row r="180">
          <cell r="D180" t="str">
            <v>Tamworth</v>
          </cell>
        </row>
        <row r="181">
          <cell r="D181" t="str">
            <v>Gloucester</v>
          </cell>
        </row>
        <row r="182">
          <cell r="D182" t="str">
            <v>Midland Heart</v>
          </cell>
        </row>
        <row r="183">
          <cell r="D183" t="str">
            <v>Manchester Working</v>
          </cell>
        </row>
        <row r="184">
          <cell r="D184" t="str">
            <v>Riverside</v>
          </cell>
        </row>
        <row r="185">
          <cell r="D185" t="str">
            <v>Group</v>
          </cell>
          <cell r="K185">
            <v>-2133</v>
          </cell>
        </row>
        <row r="186">
          <cell r="D186" t="str">
            <v>NPD</v>
          </cell>
          <cell r="K186">
            <v>2989</v>
          </cell>
        </row>
        <row r="187">
          <cell r="D187" t="str">
            <v>Provisions</v>
          </cell>
        </row>
        <row r="188">
          <cell r="D188" t="str">
            <v>FRS17</v>
          </cell>
        </row>
        <row r="189">
          <cell r="D189" t="str">
            <v>Dummy 5</v>
          </cell>
        </row>
        <row r="190">
          <cell r="D190" t="str">
            <v>Dummy 6</v>
          </cell>
        </row>
        <row r="191">
          <cell r="D191" t="str">
            <v>Dummy 7</v>
          </cell>
        </row>
        <row r="192">
          <cell r="D192" t="str">
            <v>NE</v>
          </cell>
          <cell r="E192">
            <v>0</v>
          </cell>
          <cell r="F192">
            <v>0</v>
          </cell>
          <cell r="G192">
            <v>0</v>
          </cell>
          <cell r="H192">
            <v>0</v>
          </cell>
          <cell r="I192">
            <v>0</v>
          </cell>
          <cell r="J192">
            <v>0</v>
          </cell>
          <cell r="K192">
            <v>2342</v>
          </cell>
          <cell r="L192">
            <v>0</v>
          </cell>
          <cell r="M192">
            <v>0</v>
          </cell>
          <cell r="N192">
            <v>0</v>
          </cell>
          <cell r="O192">
            <v>0</v>
          </cell>
          <cell r="P192">
            <v>0</v>
          </cell>
        </row>
        <row r="193">
          <cell r="D193" t="str">
            <v>SE</v>
          </cell>
          <cell r="E193">
            <v>0</v>
          </cell>
          <cell r="F193">
            <v>0</v>
          </cell>
          <cell r="G193">
            <v>0</v>
          </cell>
          <cell r="H193">
            <v>0</v>
          </cell>
          <cell r="I193">
            <v>0</v>
          </cell>
          <cell r="J193">
            <v>0</v>
          </cell>
          <cell r="K193">
            <v>2364</v>
          </cell>
          <cell r="L193">
            <v>0</v>
          </cell>
          <cell r="M193">
            <v>0</v>
          </cell>
          <cell r="N193">
            <v>0</v>
          </cell>
          <cell r="O193">
            <v>0</v>
          </cell>
          <cell r="P193">
            <v>0</v>
          </cell>
        </row>
        <row r="194">
          <cell r="D194" t="str">
            <v>Midlands</v>
          </cell>
          <cell r="E194">
            <v>0</v>
          </cell>
          <cell r="F194">
            <v>0</v>
          </cell>
          <cell r="G194">
            <v>0</v>
          </cell>
          <cell r="H194">
            <v>0</v>
          </cell>
          <cell r="I194">
            <v>0</v>
          </cell>
          <cell r="J194">
            <v>0</v>
          </cell>
          <cell r="K194">
            <v>3178</v>
          </cell>
          <cell r="L194">
            <v>0</v>
          </cell>
          <cell r="M194">
            <v>0</v>
          </cell>
          <cell r="N194">
            <v>0</v>
          </cell>
          <cell r="O194">
            <v>0</v>
          </cell>
          <cell r="P194">
            <v>0</v>
          </cell>
        </row>
        <row r="195">
          <cell r="D195" t="str">
            <v>NW</v>
          </cell>
          <cell r="E195">
            <v>0</v>
          </cell>
          <cell r="F195">
            <v>0</v>
          </cell>
          <cell r="G195">
            <v>0</v>
          </cell>
          <cell r="H195">
            <v>0</v>
          </cell>
          <cell r="I195">
            <v>0</v>
          </cell>
          <cell r="J195">
            <v>0</v>
          </cell>
          <cell r="K195">
            <v>-8028</v>
          </cell>
          <cell r="L195">
            <v>0</v>
          </cell>
          <cell r="M195">
            <v>0</v>
          </cell>
          <cell r="N195">
            <v>0</v>
          </cell>
          <cell r="O195">
            <v>0</v>
          </cell>
          <cell r="P195">
            <v>0</v>
          </cell>
        </row>
        <row r="196">
          <cell r="D196" t="str">
            <v>All</v>
          </cell>
          <cell r="E196">
            <v>0</v>
          </cell>
          <cell r="F196">
            <v>0</v>
          </cell>
          <cell r="G196">
            <v>0</v>
          </cell>
          <cell r="H196">
            <v>0</v>
          </cell>
          <cell r="I196">
            <v>0</v>
          </cell>
          <cell r="J196">
            <v>0</v>
          </cell>
          <cell r="K196">
            <v>1074</v>
          </cell>
          <cell r="L196">
            <v>0</v>
          </cell>
          <cell r="M196">
            <v>0</v>
          </cell>
          <cell r="N196">
            <v>0</v>
          </cell>
          <cell r="O196">
            <v>0</v>
          </cell>
          <cell r="P196">
            <v>0</v>
          </cell>
        </row>
        <row r="198">
          <cell r="D198" t="str">
            <v>AFRActual</v>
          </cell>
          <cell r="E198" t="str">
            <v>apr</v>
          </cell>
          <cell r="F198" t="str">
            <v>may</v>
          </cell>
          <cell r="G198" t="str">
            <v>jun</v>
          </cell>
          <cell r="H198" t="str">
            <v>jul</v>
          </cell>
          <cell r="I198" t="str">
            <v>aug</v>
          </cell>
          <cell r="J198" t="str">
            <v>sep</v>
          </cell>
          <cell r="K198" t="str">
            <v>oct</v>
          </cell>
          <cell r="L198" t="str">
            <v>nov</v>
          </cell>
          <cell r="M198" t="str">
            <v>dec</v>
          </cell>
          <cell r="N198" t="str">
            <v>jan</v>
          </cell>
          <cell r="O198" t="str">
            <v>feb</v>
          </cell>
          <cell r="P198" t="str">
            <v>mar</v>
          </cell>
        </row>
        <row r="199">
          <cell r="D199" t="str">
            <v>Gateshead</v>
          </cell>
          <cell r="J199">
            <v>0.61</v>
          </cell>
          <cell r="K199">
            <v>0.61</v>
          </cell>
          <cell r="L199">
            <v>0.25</v>
          </cell>
          <cell r="M199">
            <v>0.25</v>
          </cell>
          <cell r="N199">
            <v>0.25</v>
          </cell>
          <cell r="O199">
            <v>0.25</v>
          </cell>
          <cell r="P199">
            <v>0.25</v>
          </cell>
        </row>
        <row r="200">
          <cell r="D200" t="str">
            <v>Newcastle</v>
          </cell>
          <cell r="J200">
            <v>0.61</v>
          </cell>
          <cell r="K200">
            <v>0.61</v>
          </cell>
          <cell r="L200">
            <v>0.25</v>
          </cell>
          <cell r="M200">
            <v>0.25</v>
          </cell>
          <cell r="N200">
            <v>0.25</v>
          </cell>
          <cell r="O200">
            <v>0.25</v>
          </cell>
          <cell r="P200">
            <v>0.25</v>
          </cell>
        </row>
        <row r="201">
          <cell r="D201" t="str">
            <v>East Durham</v>
          </cell>
          <cell r="J201">
            <v>0.61</v>
          </cell>
          <cell r="K201">
            <v>0.61</v>
          </cell>
          <cell r="L201">
            <v>0.25</v>
          </cell>
          <cell r="M201">
            <v>0.25</v>
          </cell>
          <cell r="N201">
            <v>0.25</v>
          </cell>
          <cell r="O201">
            <v>0.25</v>
          </cell>
          <cell r="P201">
            <v>0.25</v>
          </cell>
        </row>
        <row r="202">
          <cell r="D202" t="str">
            <v>MPC</v>
          </cell>
          <cell r="J202">
            <v>1.07</v>
          </cell>
          <cell r="K202">
            <v>1.07</v>
          </cell>
          <cell r="L202">
            <v>0.25</v>
          </cell>
          <cell r="M202">
            <v>0.25</v>
          </cell>
          <cell r="N202">
            <v>0.25</v>
          </cell>
          <cell r="O202">
            <v>0.25</v>
          </cell>
          <cell r="P202">
            <v>0.25</v>
          </cell>
        </row>
        <row r="203">
          <cell r="D203" t="str">
            <v>PFI</v>
          </cell>
          <cell r="J203">
            <v>0</v>
          </cell>
          <cell r="K203">
            <v>0</v>
          </cell>
          <cell r="L203">
            <v>0.25</v>
          </cell>
          <cell r="M203">
            <v>0.25</v>
          </cell>
          <cell r="N203">
            <v>0.25</v>
          </cell>
          <cell r="O203">
            <v>0.25</v>
          </cell>
          <cell r="P203">
            <v>0.25</v>
          </cell>
        </row>
        <row r="204">
          <cell r="D204" t="str">
            <v>Lambeth</v>
          </cell>
          <cell r="J204">
            <v>0.17</v>
          </cell>
          <cell r="K204">
            <v>0.17</v>
          </cell>
          <cell r="L204">
            <v>0.25</v>
          </cell>
          <cell r="M204">
            <v>0.25</v>
          </cell>
          <cell r="N204">
            <v>0.25</v>
          </cell>
          <cell r="O204">
            <v>0.25</v>
          </cell>
          <cell r="P204">
            <v>0.25</v>
          </cell>
        </row>
        <row r="205">
          <cell r="D205" t="str">
            <v>Crawley</v>
          </cell>
          <cell r="J205">
            <v>0.17</v>
          </cell>
          <cell r="K205">
            <v>0.17</v>
          </cell>
          <cell r="L205">
            <v>0.25</v>
          </cell>
          <cell r="M205">
            <v>0.25</v>
          </cell>
          <cell r="N205">
            <v>0.25</v>
          </cell>
          <cell r="O205">
            <v>0.25</v>
          </cell>
          <cell r="P205">
            <v>0.25</v>
          </cell>
        </row>
        <row r="206">
          <cell r="D206" t="str">
            <v>Southwark</v>
          </cell>
          <cell r="J206">
            <v>0.17</v>
          </cell>
          <cell r="K206">
            <v>0.17</v>
          </cell>
          <cell r="L206">
            <v>0.25</v>
          </cell>
          <cell r="M206">
            <v>0.25</v>
          </cell>
          <cell r="N206">
            <v>0.25</v>
          </cell>
          <cell r="O206">
            <v>0.25</v>
          </cell>
          <cell r="P206">
            <v>0.25</v>
          </cell>
        </row>
        <row r="207">
          <cell r="D207" t="str">
            <v>PCHA</v>
          </cell>
          <cell r="J207">
            <v>0.17</v>
          </cell>
          <cell r="K207">
            <v>0.17</v>
          </cell>
          <cell r="L207">
            <v>0.25</v>
          </cell>
          <cell r="M207">
            <v>0.25</v>
          </cell>
          <cell r="N207">
            <v>0.25</v>
          </cell>
          <cell r="O207">
            <v>0.25</v>
          </cell>
          <cell r="P207">
            <v>0.25</v>
          </cell>
        </row>
        <row r="208">
          <cell r="D208" t="str">
            <v>Havering</v>
          </cell>
          <cell r="J208">
            <v>0.17</v>
          </cell>
          <cell r="K208">
            <v>0.17</v>
          </cell>
          <cell r="L208">
            <v>0.25</v>
          </cell>
          <cell r="M208">
            <v>0.25</v>
          </cell>
          <cell r="N208">
            <v>0.25</v>
          </cell>
          <cell r="O208">
            <v>0.25</v>
          </cell>
          <cell r="P208">
            <v>0.25</v>
          </cell>
        </row>
        <row r="209">
          <cell r="D209" t="str">
            <v>Redbridge</v>
          </cell>
          <cell r="J209">
            <v>0.17</v>
          </cell>
          <cell r="K209">
            <v>0.17</v>
          </cell>
          <cell r="L209">
            <v>0.25</v>
          </cell>
          <cell r="M209">
            <v>0.25</v>
          </cell>
          <cell r="N209">
            <v>0.25</v>
          </cell>
          <cell r="O209">
            <v>0.25</v>
          </cell>
          <cell r="P209">
            <v>0.25</v>
          </cell>
        </row>
        <row r="210">
          <cell r="D210" t="str">
            <v>Tower Hamlets</v>
          </cell>
          <cell r="J210">
            <v>0.17</v>
          </cell>
          <cell r="K210">
            <v>0.17</v>
          </cell>
          <cell r="L210">
            <v>0.25</v>
          </cell>
          <cell r="M210">
            <v>0.25</v>
          </cell>
          <cell r="N210">
            <v>0.25</v>
          </cell>
          <cell r="O210">
            <v>0.25</v>
          </cell>
          <cell r="P210">
            <v>0.25</v>
          </cell>
        </row>
        <row r="211">
          <cell r="D211" t="str">
            <v>City Care</v>
          </cell>
          <cell r="J211">
            <v>0.14000000000000001</v>
          </cell>
          <cell r="K211">
            <v>0.14000000000000001</v>
          </cell>
          <cell r="L211">
            <v>0.25</v>
          </cell>
          <cell r="M211">
            <v>0.25</v>
          </cell>
          <cell r="N211">
            <v>0.25</v>
          </cell>
          <cell r="O211">
            <v>0.25</v>
          </cell>
          <cell r="P211">
            <v>0.25</v>
          </cell>
        </row>
        <row r="212">
          <cell r="D212" t="str">
            <v>Tamworth</v>
          </cell>
          <cell r="J212">
            <v>0</v>
          </cell>
          <cell r="K212">
            <v>0</v>
          </cell>
          <cell r="L212">
            <v>0.25</v>
          </cell>
          <cell r="M212">
            <v>0.25</v>
          </cell>
          <cell r="N212">
            <v>0.25</v>
          </cell>
          <cell r="O212">
            <v>0.25</v>
          </cell>
          <cell r="P212">
            <v>0.25</v>
          </cell>
        </row>
        <row r="213">
          <cell r="D213" t="str">
            <v>Gloucester</v>
          </cell>
          <cell r="J213">
            <v>0</v>
          </cell>
          <cell r="K213">
            <v>0</v>
          </cell>
          <cell r="L213">
            <v>0.25</v>
          </cell>
          <cell r="M213">
            <v>0.25</v>
          </cell>
          <cell r="N213">
            <v>0.25</v>
          </cell>
          <cell r="O213">
            <v>0.25</v>
          </cell>
          <cell r="P213">
            <v>0.25</v>
          </cell>
        </row>
        <row r="214">
          <cell r="D214" t="str">
            <v>Midland Heart</v>
          </cell>
          <cell r="J214">
            <v>0</v>
          </cell>
          <cell r="K214">
            <v>0</v>
          </cell>
          <cell r="L214">
            <v>0.25</v>
          </cell>
          <cell r="M214">
            <v>0.25</v>
          </cell>
          <cell r="N214">
            <v>0.25</v>
          </cell>
          <cell r="O214">
            <v>0.25</v>
          </cell>
          <cell r="P214">
            <v>0.25</v>
          </cell>
        </row>
        <row r="215">
          <cell r="D215" t="str">
            <v>Manchester Working</v>
          </cell>
          <cell r="J215">
            <v>0.59</v>
          </cell>
          <cell r="K215">
            <v>0.59</v>
          </cell>
          <cell r="L215">
            <v>0.25</v>
          </cell>
          <cell r="M215">
            <v>0.25</v>
          </cell>
          <cell r="N215">
            <v>0.25</v>
          </cell>
          <cell r="O215">
            <v>0.25</v>
          </cell>
          <cell r="P215">
            <v>0.25</v>
          </cell>
        </row>
        <row r="216">
          <cell r="D216" t="str">
            <v>Riverside</v>
          </cell>
          <cell r="J216">
            <v>0</v>
          </cell>
          <cell r="K216">
            <v>0</v>
          </cell>
          <cell r="L216">
            <v>0.25</v>
          </cell>
          <cell r="M216">
            <v>0.25</v>
          </cell>
          <cell r="N216">
            <v>0.25</v>
          </cell>
          <cell r="O216">
            <v>0.25</v>
          </cell>
          <cell r="P216">
            <v>0.25</v>
          </cell>
        </row>
        <row r="217">
          <cell r="D217" t="str">
            <v>Group</v>
          </cell>
          <cell r="J217">
            <v>0</v>
          </cell>
          <cell r="K217">
            <v>0</v>
          </cell>
          <cell r="L217">
            <v>0.25</v>
          </cell>
          <cell r="M217">
            <v>0.25</v>
          </cell>
          <cell r="N217">
            <v>0.25</v>
          </cell>
          <cell r="O217">
            <v>0.25</v>
          </cell>
          <cell r="P217">
            <v>0.25</v>
          </cell>
        </row>
        <row r="218">
          <cell r="D218" t="str">
            <v>NPD</v>
          </cell>
          <cell r="J218">
            <v>0</v>
          </cell>
          <cell r="K218">
            <v>0</v>
          </cell>
          <cell r="L218">
            <v>0.25</v>
          </cell>
          <cell r="M218">
            <v>0.25</v>
          </cell>
          <cell r="N218">
            <v>0.25</v>
          </cell>
          <cell r="O218">
            <v>0.25</v>
          </cell>
          <cell r="P218">
            <v>0.25</v>
          </cell>
        </row>
        <row r="219">
          <cell r="D219" t="str">
            <v>Provisions</v>
          </cell>
          <cell r="J219">
            <v>0</v>
          </cell>
          <cell r="K219">
            <v>0</v>
          </cell>
          <cell r="L219">
            <v>0.25</v>
          </cell>
          <cell r="M219">
            <v>0.25</v>
          </cell>
          <cell r="N219">
            <v>0.25</v>
          </cell>
          <cell r="O219">
            <v>0.25</v>
          </cell>
          <cell r="P219">
            <v>0.25</v>
          </cell>
        </row>
        <row r="220">
          <cell r="D220" t="str">
            <v>FRS17</v>
          </cell>
          <cell r="J220">
            <v>0</v>
          </cell>
          <cell r="K220">
            <v>0</v>
          </cell>
          <cell r="L220">
            <v>0.25</v>
          </cell>
          <cell r="M220">
            <v>0.25</v>
          </cell>
          <cell r="N220">
            <v>0.25</v>
          </cell>
          <cell r="O220">
            <v>0.25</v>
          </cell>
          <cell r="P220">
            <v>0.25</v>
          </cell>
        </row>
        <row r="221">
          <cell r="D221" t="str">
            <v>Dummy 5</v>
          </cell>
          <cell r="J221">
            <v>0</v>
          </cell>
          <cell r="K221">
            <v>0</v>
          </cell>
          <cell r="L221">
            <v>0.25</v>
          </cell>
          <cell r="M221">
            <v>0.25</v>
          </cell>
          <cell r="N221">
            <v>0.25</v>
          </cell>
          <cell r="O221">
            <v>0.25</v>
          </cell>
          <cell r="P221">
            <v>0.25</v>
          </cell>
        </row>
        <row r="222">
          <cell r="D222" t="str">
            <v>Dummy 6</v>
          </cell>
          <cell r="J222">
            <v>0</v>
          </cell>
          <cell r="K222">
            <v>0</v>
          </cell>
          <cell r="L222">
            <v>0.25</v>
          </cell>
          <cell r="M222">
            <v>0.25</v>
          </cell>
          <cell r="N222">
            <v>0.25</v>
          </cell>
          <cell r="O222">
            <v>0.25</v>
          </cell>
          <cell r="P222">
            <v>0.25</v>
          </cell>
        </row>
        <row r="223">
          <cell r="D223" t="str">
            <v>Dummy 7</v>
          </cell>
          <cell r="J223">
            <v>0</v>
          </cell>
          <cell r="K223">
            <v>0</v>
          </cell>
          <cell r="L223">
            <v>0.25</v>
          </cell>
          <cell r="M223">
            <v>0.25</v>
          </cell>
          <cell r="N223">
            <v>0.25</v>
          </cell>
          <cell r="O223">
            <v>0.25</v>
          </cell>
          <cell r="P223">
            <v>0.25</v>
          </cell>
        </row>
        <row r="224">
          <cell r="D224" t="str">
            <v>NE</v>
          </cell>
          <cell r="E224">
            <v>0</v>
          </cell>
          <cell r="F224">
            <v>0</v>
          </cell>
          <cell r="G224">
            <v>0</v>
          </cell>
          <cell r="H224">
            <v>0</v>
          </cell>
          <cell r="I224">
            <v>0</v>
          </cell>
          <cell r="J224">
            <v>0.61</v>
          </cell>
          <cell r="K224">
            <v>0.61</v>
          </cell>
          <cell r="L224">
            <v>0.25</v>
          </cell>
          <cell r="M224">
            <v>0.25</v>
          </cell>
          <cell r="N224">
            <v>0.25</v>
          </cell>
          <cell r="O224">
            <v>0.25</v>
          </cell>
          <cell r="P224">
            <v>0.25</v>
          </cell>
        </row>
        <row r="225">
          <cell r="D225" t="str">
            <v>SE</v>
          </cell>
          <cell r="E225">
            <v>0</v>
          </cell>
          <cell r="F225">
            <v>0</v>
          </cell>
          <cell r="G225">
            <v>0</v>
          </cell>
          <cell r="H225">
            <v>0</v>
          </cell>
          <cell r="I225">
            <v>0</v>
          </cell>
          <cell r="J225">
            <v>0.16999999999999998</v>
          </cell>
          <cell r="K225">
            <v>0.16999999999999998</v>
          </cell>
          <cell r="L225">
            <v>0.25</v>
          </cell>
          <cell r="M225">
            <v>0.25</v>
          </cell>
          <cell r="N225">
            <v>0.25</v>
          </cell>
          <cell r="O225">
            <v>0.25</v>
          </cell>
          <cell r="P225">
            <v>0.25</v>
          </cell>
        </row>
        <row r="226">
          <cell r="D226" t="str">
            <v>Midlands</v>
          </cell>
          <cell r="E226">
            <v>0</v>
          </cell>
          <cell r="F226">
            <v>0</v>
          </cell>
          <cell r="G226">
            <v>0</v>
          </cell>
          <cell r="H226">
            <v>0</v>
          </cell>
          <cell r="I226">
            <v>0</v>
          </cell>
          <cell r="J226">
            <v>0</v>
          </cell>
          <cell r="K226">
            <v>0</v>
          </cell>
          <cell r="L226">
            <v>0.25</v>
          </cell>
          <cell r="M226">
            <v>0.25</v>
          </cell>
          <cell r="N226">
            <v>0.25</v>
          </cell>
          <cell r="O226">
            <v>0.25</v>
          </cell>
          <cell r="P226">
            <v>0.25</v>
          </cell>
        </row>
        <row r="227">
          <cell r="D227" t="str">
            <v>NW</v>
          </cell>
          <cell r="E227">
            <v>0</v>
          </cell>
          <cell r="F227">
            <v>0</v>
          </cell>
          <cell r="G227">
            <v>0</v>
          </cell>
          <cell r="H227">
            <v>0</v>
          </cell>
          <cell r="I227">
            <v>0</v>
          </cell>
          <cell r="J227">
            <v>0.59</v>
          </cell>
          <cell r="K227">
            <v>0.59</v>
          </cell>
          <cell r="L227">
            <v>0.25</v>
          </cell>
          <cell r="M227">
            <v>0.25</v>
          </cell>
          <cell r="N227">
            <v>0.25</v>
          </cell>
          <cell r="O227">
            <v>0.25</v>
          </cell>
          <cell r="P227">
            <v>0.25</v>
          </cell>
        </row>
        <row r="228">
          <cell r="D228" t="str">
            <v>All</v>
          </cell>
          <cell r="E228">
            <v>0</v>
          </cell>
          <cell r="F228">
            <v>0</v>
          </cell>
          <cell r="G228">
            <v>0</v>
          </cell>
          <cell r="H228">
            <v>0</v>
          </cell>
          <cell r="I228">
            <v>0</v>
          </cell>
          <cell r="J228">
            <v>0.37</v>
          </cell>
          <cell r="K228">
            <v>0.37</v>
          </cell>
          <cell r="L228">
            <v>0.25</v>
          </cell>
          <cell r="M228">
            <v>0.25</v>
          </cell>
          <cell r="N228">
            <v>0.25</v>
          </cell>
          <cell r="O228">
            <v>0.25</v>
          </cell>
          <cell r="P228">
            <v>0.25</v>
          </cell>
        </row>
        <row r="231">
          <cell r="D231" t="str">
            <v>PeopleActual</v>
          </cell>
          <cell r="E231" t="str">
            <v>apr</v>
          </cell>
          <cell r="F231" t="str">
            <v>may</v>
          </cell>
          <cell r="G231" t="str">
            <v>jun</v>
          </cell>
          <cell r="H231" t="str">
            <v>jul</v>
          </cell>
          <cell r="I231" t="str">
            <v>aug</v>
          </cell>
          <cell r="J231" t="str">
            <v>sep</v>
          </cell>
          <cell r="K231" t="str">
            <v>oct</v>
          </cell>
          <cell r="L231" t="str">
            <v>nov</v>
          </cell>
          <cell r="M231" t="str">
            <v>dec</v>
          </cell>
          <cell r="N231" t="str">
            <v>jan</v>
          </cell>
          <cell r="O231" t="str">
            <v>feb</v>
          </cell>
          <cell r="P231" t="str">
            <v>mar</v>
          </cell>
        </row>
        <row r="232">
          <cell r="D232" t="str">
            <v>Gateshead</v>
          </cell>
          <cell r="E232">
            <v>100</v>
          </cell>
          <cell r="F232">
            <v>100</v>
          </cell>
          <cell r="G232">
            <v>100</v>
          </cell>
          <cell r="H232">
            <v>100</v>
          </cell>
          <cell r="L232">
            <v>100</v>
          </cell>
          <cell r="M232">
            <v>100</v>
          </cell>
          <cell r="N232">
            <v>100</v>
          </cell>
          <cell r="O232">
            <v>100</v>
          </cell>
          <cell r="P232">
            <v>100</v>
          </cell>
        </row>
        <row r="233">
          <cell r="D233" t="str">
            <v>Newcastle</v>
          </cell>
          <cell r="E233">
            <v>100</v>
          </cell>
          <cell r="F233">
            <v>100</v>
          </cell>
          <cell r="G233">
            <v>100</v>
          </cell>
          <cell r="H233">
            <v>100</v>
          </cell>
          <cell r="L233">
            <v>100</v>
          </cell>
          <cell r="M233">
            <v>100</v>
          </cell>
          <cell r="N233">
            <v>100</v>
          </cell>
          <cell r="O233">
            <v>100</v>
          </cell>
          <cell r="P233">
            <v>100</v>
          </cell>
        </row>
        <row r="234">
          <cell r="D234" t="str">
            <v>East Durham</v>
          </cell>
          <cell r="E234">
            <v>100</v>
          </cell>
          <cell r="F234">
            <v>100</v>
          </cell>
          <cell r="G234">
            <v>100</v>
          </cell>
          <cell r="H234">
            <v>100</v>
          </cell>
          <cell r="L234">
            <v>100</v>
          </cell>
          <cell r="M234">
            <v>100</v>
          </cell>
          <cell r="N234">
            <v>100</v>
          </cell>
          <cell r="O234">
            <v>100</v>
          </cell>
          <cell r="P234">
            <v>100</v>
          </cell>
        </row>
        <row r="235">
          <cell r="D235" t="str">
            <v>MPC</v>
          </cell>
          <cell r="E235">
            <v>100</v>
          </cell>
          <cell r="F235">
            <v>100</v>
          </cell>
          <cell r="G235">
            <v>100</v>
          </cell>
          <cell r="H235">
            <v>100</v>
          </cell>
          <cell r="I235">
            <v>571</v>
          </cell>
          <cell r="J235">
            <v>571</v>
          </cell>
          <cell r="K235">
            <v>571</v>
          </cell>
          <cell r="L235">
            <v>100</v>
          </cell>
          <cell r="M235">
            <v>100</v>
          </cell>
          <cell r="N235">
            <v>100</v>
          </cell>
          <cell r="O235">
            <v>100</v>
          </cell>
          <cell r="P235">
            <v>100</v>
          </cell>
        </row>
        <row r="236">
          <cell r="D236" t="str">
            <v>PFI</v>
          </cell>
          <cell r="E236">
            <v>100</v>
          </cell>
          <cell r="F236">
            <v>100</v>
          </cell>
          <cell r="G236">
            <v>100</v>
          </cell>
          <cell r="H236">
            <v>100</v>
          </cell>
          <cell r="I236">
            <v>174</v>
          </cell>
          <cell r="J236">
            <v>174</v>
          </cell>
          <cell r="K236">
            <v>174</v>
          </cell>
          <cell r="L236">
            <v>100</v>
          </cell>
          <cell r="M236">
            <v>100</v>
          </cell>
          <cell r="N236">
            <v>100</v>
          </cell>
          <cell r="O236">
            <v>100</v>
          </cell>
          <cell r="P236">
            <v>100</v>
          </cell>
        </row>
        <row r="237">
          <cell r="D237" t="str">
            <v>Lambeth</v>
          </cell>
          <cell r="E237">
            <v>100</v>
          </cell>
          <cell r="F237">
            <v>100</v>
          </cell>
          <cell r="G237">
            <v>100</v>
          </cell>
          <cell r="H237">
            <v>100</v>
          </cell>
          <cell r="L237">
            <v>100</v>
          </cell>
          <cell r="M237">
            <v>100</v>
          </cell>
          <cell r="N237">
            <v>100</v>
          </cell>
          <cell r="O237">
            <v>100</v>
          </cell>
          <cell r="P237">
            <v>100</v>
          </cell>
        </row>
        <row r="238">
          <cell r="D238" t="str">
            <v>Crawley</v>
          </cell>
          <cell r="E238">
            <v>100</v>
          </cell>
          <cell r="F238">
            <v>100</v>
          </cell>
          <cell r="G238">
            <v>100</v>
          </cell>
          <cell r="H238">
            <v>100</v>
          </cell>
          <cell r="L238">
            <v>100</v>
          </cell>
          <cell r="M238">
            <v>100</v>
          </cell>
          <cell r="N238">
            <v>100</v>
          </cell>
          <cell r="O238">
            <v>100</v>
          </cell>
          <cell r="P238">
            <v>100</v>
          </cell>
        </row>
        <row r="239">
          <cell r="D239" t="str">
            <v>Southwark</v>
          </cell>
          <cell r="E239">
            <v>100</v>
          </cell>
          <cell r="F239">
            <v>100</v>
          </cell>
          <cell r="G239">
            <v>100</v>
          </cell>
          <cell r="H239">
            <v>100</v>
          </cell>
          <cell r="L239">
            <v>100</v>
          </cell>
          <cell r="M239">
            <v>100</v>
          </cell>
          <cell r="N239">
            <v>100</v>
          </cell>
          <cell r="O239">
            <v>100</v>
          </cell>
          <cell r="P239">
            <v>100</v>
          </cell>
        </row>
        <row r="240">
          <cell r="D240" t="str">
            <v>PCHA</v>
          </cell>
          <cell r="E240">
            <v>100</v>
          </cell>
          <cell r="F240">
            <v>100</v>
          </cell>
          <cell r="G240">
            <v>100</v>
          </cell>
          <cell r="H240">
            <v>100</v>
          </cell>
          <cell r="L240">
            <v>100</v>
          </cell>
          <cell r="M240">
            <v>100</v>
          </cell>
          <cell r="N240">
            <v>100</v>
          </cell>
          <cell r="O240">
            <v>100</v>
          </cell>
          <cell r="P240">
            <v>100</v>
          </cell>
        </row>
        <row r="241">
          <cell r="D241" t="str">
            <v>Havering</v>
          </cell>
          <cell r="E241">
            <v>100</v>
          </cell>
          <cell r="F241">
            <v>100</v>
          </cell>
          <cell r="G241">
            <v>100</v>
          </cell>
          <cell r="H241">
            <v>100</v>
          </cell>
          <cell r="L241">
            <v>100</v>
          </cell>
          <cell r="M241">
            <v>100</v>
          </cell>
          <cell r="N241">
            <v>100</v>
          </cell>
          <cell r="O241">
            <v>100</v>
          </cell>
          <cell r="P241">
            <v>100</v>
          </cell>
        </row>
        <row r="242">
          <cell r="D242" t="str">
            <v>Redbridge</v>
          </cell>
          <cell r="E242">
            <v>100</v>
          </cell>
          <cell r="F242">
            <v>100</v>
          </cell>
          <cell r="G242">
            <v>100</v>
          </cell>
          <cell r="H242">
            <v>100</v>
          </cell>
          <cell r="L242">
            <v>100</v>
          </cell>
          <cell r="M242">
            <v>100</v>
          </cell>
          <cell r="N242">
            <v>100</v>
          </cell>
          <cell r="O242">
            <v>100</v>
          </cell>
          <cell r="P242">
            <v>100</v>
          </cell>
        </row>
        <row r="243">
          <cell r="D243" t="str">
            <v>Tower Hamlets</v>
          </cell>
          <cell r="E243">
            <v>100</v>
          </cell>
          <cell r="F243">
            <v>100</v>
          </cell>
          <cell r="G243">
            <v>100</v>
          </cell>
          <cell r="H243">
            <v>100</v>
          </cell>
          <cell r="L243">
            <v>100</v>
          </cell>
          <cell r="M243">
            <v>100</v>
          </cell>
          <cell r="N243">
            <v>100</v>
          </cell>
          <cell r="O243">
            <v>100</v>
          </cell>
          <cell r="P243">
            <v>100</v>
          </cell>
        </row>
        <row r="244">
          <cell r="D244" t="str">
            <v>City Care</v>
          </cell>
          <cell r="E244">
            <v>100</v>
          </cell>
          <cell r="F244">
            <v>100</v>
          </cell>
          <cell r="G244">
            <v>100</v>
          </cell>
          <cell r="H244">
            <v>100</v>
          </cell>
          <cell r="I244">
            <v>723</v>
          </cell>
          <cell r="J244">
            <v>723</v>
          </cell>
          <cell r="K244">
            <v>723</v>
          </cell>
          <cell r="L244">
            <v>100</v>
          </cell>
          <cell r="M244">
            <v>100</v>
          </cell>
          <cell r="N244">
            <v>100</v>
          </cell>
          <cell r="O244">
            <v>100</v>
          </cell>
          <cell r="P244">
            <v>100</v>
          </cell>
        </row>
        <row r="245">
          <cell r="D245" t="str">
            <v>Tamworth</v>
          </cell>
          <cell r="E245">
            <v>100</v>
          </cell>
          <cell r="F245">
            <v>100</v>
          </cell>
          <cell r="G245">
            <v>100</v>
          </cell>
          <cell r="H245">
            <v>100</v>
          </cell>
          <cell r="L245">
            <v>100</v>
          </cell>
          <cell r="M245">
            <v>100</v>
          </cell>
          <cell r="N245">
            <v>100</v>
          </cell>
          <cell r="O245">
            <v>100</v>
          </cell>
          <cell r="P245">
            <v>100</v>
          </cell>
        </row>
        <row r="246">
          <cell r="D246" t="str">
            <v>Gloucester</v>
          </cell>
          <cell r="E246">
            <v>100</v>
          </cell>
          <cell r="F246">
            <v>100</v>
          </cell>
          <cell r="G246">
            <v>100</v>
          </cell>
          <cell r="H246">
            <v>100</v>
          </cell>
          <cell r="L246">
            <v>100</v>
          </cell>
          <cell r="M246">
            <v>100</v>
          </cell>
          <cell r="N246">
            <v>100</v>
          </cell>
          <cell r="O246">
            <v>100</v>
          </cell>
          <cell r="P246">
            <v>100</v>
          </cell>
        </row>
        <row r="247">
          <cell r="D247" t="str">
            <v>Midland Heart</v>
          </cell>
          <cell r="E247">
            <v>100</v>
          </cell>
          <cell r="F247">
            <v>100</v>
          </cell>
          <cell r="G247">
            <v>100</v>
          </cell>
          <cell r="H247">
            <v>100</v>
          </cell>
          <cell r="L247">
            <v>100</v>
          </cell>
          <cell r="M247">
            <v>100</v>
          </cell>
          <cell r="N247">
            <v>100</v>
          </cell>
          <cell r="O247">
            <v>100</v>
          </cell>
          <cell r="P247">
            <v>100</v>
          </cell>
        </row>
        <row r="248">
          <cell r="D248" t="str">
            <v>Manchester Working</v>
          </cell>
          <cell r="E248">
            <v>100</v>
          </cell>
          <cell r="F248">
            <v>100</v>
          </cell>
          <cell r="G248">
            <v>100</v>
          </cell>
          <cell r="H248">
            <v>100</v>
          </cell>
          <cell r="L248">
            <v>100</v>
          </cell>
          <cell r="M248">
            <v>100</v>
          </cell>
          <cell r="N248">
            <v>100</v>
          </cell>
          <cell r="O248">
            <v>100</v>
          </cell>
          <cell r="P248">
            <v>100</v>
          </cell>
        </row>
        <row r="249">
          <cell r="D249" t="str">
            <v>Riverside</v>
          </cell>
          <cell r="E249">
            <v>100</v>
          </cell>
          <cell r="F249">
            <v>100</v>
          </cell>
          <cell r="G249">
            <v>100</v>
          </cell>
          <cell r="H249">
            <v>100</v>
          </cell>
          <cell r="L249">
            <v>100</v>
          </cell>
          <cell r="M249">
            <v>100</v>
          </cell>
          <cell r="N249">
            <v>100</v>
          </cell>
          <cell r="O249">
            <v>100</v>
          </cell>
          <cell r="P249">
            <v>100</v>
          </cell>
        </row>
        <row r="250">
          <cell r="D250" t="str">
            <v>Group</v>
          </cell>
          <cell r="E250">
            <v>100</v>
          </cell>
          <cell r="F250">
            <v>100</v>
          </cell>
          <cell r="G250">
            <v>100</v>
          </cell>
          <cell r="H250">
            <v>100</v>
          </cell>
          <cell r="I250">
            <v>53</v>
          </cell>
          <cell r="J250">
            <v>53</v>
          </cell>
          <cell r="K250">
            <v>53</v>
          </cell>
          <cell r="L250">
            <v>100</v>
          </cell>
          <cell r="M250">
            <v>100</v>
          </cell>
          <cell r="N250">
            <v>100</v>
          </cell>
          <cell r="O250">
            <v>100</v>
          </cell>
          <cell r="P250">
            <v>100</v>
          </cell>
        </row>
        <row r="251">
          <cell r="D251" t="str">
            <v>NPD</v>
          </cell>
          <cell r="E251">
            <v>100</v>
          </cell>
          <cell r="F251">
            <v>100</v>
          </cell>
          <cell r="G251">
            <v>100</v>
          </cell>
          <cell r="H251">
            <v>100</v>
          </cell>
          <cell r="L251">
            <v>100</v>
          </cell>
          <cell r="M251">
            <v>100</v>
          </cell>
          <cell r="N251">
            <v>100</v>
          </cell>
          <cell r="O251">
            <v>100</v>
          </cell>
          <cell r="P251">
            <v>100</v>
          </cell>
        </row>
        <row r="252">
          <cell r="D252" t="str">
            <v>Provisions</v>
          </cell>
          <cell r="E252">
            <v>100</v>
          </cell>
          <cell r="F252">
            <v>100</v>
          </cell>
          <cell r="G252">
            <v>100</v>
          </cell>
          <cell r="H252">
            <v>100</v>
          </cell>
          <cell r="L252">
            <v>100</v>
          </cell>
          <cell r="M252">
            <v>100</v>
          </cell>
          <cell r="N252">
            <v>100</v>
          </cell>
          <cell r="O252">
            <v>100</v>
          </cell>
          <cell r="P252">
            <v>100</v>
          </cell>
        </row>
        <row r="253">
          <cell r="D253" t="str">
            <v>FRS17</v>
          </cell>
          <cell r="E253">
            <v>100</v>
          </cell>
          <cell r="F253">
            <v>100</v>
          </cell>
          <cell r="G253">
            <v>100</v>
          </cell>
          <cell r="H253">
            <v>100</v>
          </cell>
          <cell r="L253">
            <v>100</v>
          </cell>
          <cell r="M253">
            <v>100</v>
          </cell>
          <cell r="N253">
            <v>100</v>
          </cell>
          <cell r="O253">
            <v>100</v>
          </cell>
          <cell r="P253">
            <v>100</v>
          </cell>
        </row>
        <row r="254">
          <cell r="D254" t="str">
            <v>Dummy 5</v>
          </cell>
          <cell r="E254">
            <v>100</v>
          </cell>
          <cell r="F254">
            <v>100</v>
          </cell>
          <cell r="G254">
            <v>100</v>
          </cell>
          <cell r="H254">
            <v>100</v>
          </cell>
          <cell r="L254">
            <v>100</v>
          </cell>
          <cell r="M254">
            <v>100</v>
          </cell>
          <cell r="N254">
            <v>100</v>
          </cell>
          <cell r="O254">
            <v>100</v>
          </cell>
          <cell r="P254">
            <v>100</v>
          </cell>
        </row>
        <row r="255">
          <cell r="D255" t="str">
            <v>Dummy 6</v>
          </cell>
          <cell r="E255">
            <v>100</v>
          </cell>
          <cell r="F255">
            <v>100</v>
          </cell>
          <cell r="G255">
            <v>100</v>
          </cell>
          <cell r="H255">
            <v>100</v>
          </cell>
          <cell r="L255">
            <v>100</v>
          </cell>
          <cell r="M255">
            <v>100</v>
          </cell>
          <cell r="N255">
            <v>100</v>
          </cell>
          <cell r="O255">
            <v>100</v>
          </cell>
          <cell r="P255">
            <v>100</v>
          </cell>
        </row>
        <row r="256">
          <cell r="D256" t="str">
            <v>Dummy 7</v>
          </cell>
          <cell r="E256">
            <v>100</v>
          </cell>
          <cell r="F256">
            <v>100</v>
          </cell>
          <cell r="G256">
            <v>100</v>
          </cell>
          <cell r="H256">
            <v>100</v>
          </cell>
          <cell r="L256">
            <v>100</v>
          </cell>
          <cell r="M256">
            <v>100</v>
          </cell>
          <cell r="N256">
            <v>100</v>
          </cell>
          <cell r="O256">
            <v>100</v>
          </cell>
          <cell r="P256">
            <v>100</v>
          </cell>
        </row>
        <row r="257">
          <cell r="D257" t="str">
            <v>NE</v>
          </cell>
          <cell r="E257">
            <v>300</v>
          </cell>
          <cell r="F257">
            <v>300</v>
          </cell>
          <cell r="G257">
            <v>300</v>
          </cell>
          <cell r="H257">
            <v>300</v>
          </cell>
          <cell r="I257">
            <v>466</v>
          </cell>
          <cell r="J257">
            <v>466</v>
          </cell>
          <cell r="K257">
            <v>466</v>
          </cell>
          <cell r="L257">
            <v>300</v>
          </cell>
          <cell r="M257">
            <v>300</v>
          </cell>
          <cell r="N257">
            <v>300</v>
          </cell>
          <cell r="O257">
            <v>300</v>
          </cell>
          <cell r="P257">
            <v>300</v>
          </cell>
        </row>
        <row r="258">
          <cell r="D258" t="str">
            <v>SE</v>
          </cell>
          <cell r="E258">
            <v>700</v>
          </cell>
          <cell r="F258">
            <v>700</v>
          </cell>
          <cell r="G258">
            <v>700</v>
          </cell>
          <cell r="H258">
            <v>700</v>
          </cell>
          <cell r="I258">
            <v>374</v>
          </cell>
          <cell r="J258">
            <v>374</v>
          </cell>
          <cell r="K258">
            <v>374</v>
          </cell>
          <cell r="L258">
            <v>700</v>
          </cell>
          <cell r="M258">
            <v>700</v>
          </cell>
          <cell r="N258">
            <v>700</v>
          </cell>
          <cell r="O258">
            <v>700</v>
          </cell>
          <cell r="P258">
            <v>700</v>
          </cell>
        </row>
        <row r="259">
          <cell r="D259" t="str">
            <v>Midlands</v>
          </cell>
          <cell r="E259">
            <v>400</v>
          </cell>
          <cell r="F259">
            <v>400</v>
          </cell>
          <cell r="G259">
            <v>400</v>
          </cell>
          <cell r="H259">
            <v>400</v>
          </cell>
          <cell r="I259">
            <v>214</v>
          </cell>
          <cell r="J259">
            <v>214</v>
          </cell>
          <cell r="K259">
            <v>214</v>
          </cell>
          <cell r="L259">
            <v>400</v>
          </cell>
          <cell r="M259">
            <v>400</v>
          </cell>
          <cell r="N259">
            <v>400</v>
          </cell>
          <cell r="O259">
            <v>400</v>
          </cell>
          <cell r="P259">
            <v>400</v>
          </cell>
        </row>
        <row r="260">
          <cell r="D260" t="str">
            <v>NW</v>
          </cell>
          <cell r="E260">
            <v>100</v>
          </cell>
          <cell r="F260">
            <v>100</v>
          </cell>
          <cell r="G260">
            <v>100</v>
          </cell>
          <cell r="H260">
            <v>100</v>
          </cell>
          <cell r="I260">
            <v>549</v>
          </cell>
          <cell r="J260">
            <v>549</v>
          </cell>
          <cell r="K260">
            <v>549</v>
          </cell>
          <cell r="L260">
            <v>100</v>
          </cell>
          <cell r="M260">
            <v>100</v>
          </cell>
          <cell r="N260">
            <v>100</v>
          </cell>
          <cell r="O260">
            <v>100</v>
          </cell>
          <cell r="P260">
            <v>100</v>
          </cell>
        </row>
        <row r="261">
          <cell r="D261" t="str">
            <v>All</v>
          </cell>
          <cell r="E261">
            <v>2500</v>
          </cell>
          <cell r="F261">
            <v>2500</v>
          </cell>
          <cell r="G261">
            <v>2500</v>
          </cell>
          <cell r="H261">
            <v>2500</v>
          </cell>
          <cell r="I261">
            <v>3124</v>
          </cell>
          <cell r="J261">
            <v>3124</v>
          </cell>
          <cell r="K261">
            <v>3124</v>
          </cell>
          <cell r="L261">
            <v>2500</v>
          </cell>
          <cell r="M261">
            <v>2500</v>
          </cell>
          <cell r="N261">
            <v>2500</v>
          </cell>
          <cell r="O261">
            <v>2500</v>
          </cell>
          <cell r="P261">
            <v>2500</v>
          </cell>
        </row>
        <row r="264">
          <cell r="D264" t="str">
            <v>DirectActual</v>
          </cell>
          <cell r="E264" t="str">
            <v>apr</v>
          </cell>
          <cell r="F264" t="str">
            <v>may</v>
          </cell>
          <cell r="G264" t="str">
            <v>jun</v>
          </cell>
          <cell r="H264" t="str">
            <v>jul</v>
          </cell>
          <cell r="I264" t="str">
            <v>aug</v>
          </cell>
          <cell r="J264" t="str">
            <v>sep</v>
          </cell>
          <cell r="K264" t="str">
            <v>oct</v>
          </cell>
          <cell r="L264" t="str">
            <v>nov</v>
          </cell>
          <cell r="M264" t="str">
            <v>dec</v>
          </cell>
          <cell r="N264" t="str">
            <v>jan</v>
          </cell>
          <cell r="O264" t="str">
            <v>feb</v>
          </cell>
          <cell r="P264" t="str">
            <v>mar</v>
          </cell>
        </row>
        <row r="265">
          <cell r="D265" t="str">
            <v>Gateshead</v>
          </cell>
          <cell r="E265">
            <v>70</v>
          </cell>
          <cell r="F265">
            <v>71</v>
          </cell>
          <cell r="G265">
            <v>72</v>
          </cell>
          <cell r="H265">
            <v>73</v>
          </cell>
          <cell r="L265">
            <v>77</v>
          </cell>
          <cell r="M265">
            <v>78</v>
          </cell>
          <cell r="N265">
            <v>79</v>
          </cell>
          <cell r="O265">
            <v>80</v>
          </cell>
          <cell r="P265">
            <v>81</v>
          </cell>
        </row>
        <row r="266">
          <cell r="D266" t="str">
            <v>Newcastle</v>
          </cell>
          <cell r="E266">
            <v>71</v>
          </cell>
          <cell r="F266">
            <v>72</v>
          </cell>
          <cell r="G266">
            <v>73</v>
          </cell>
          <cell r="H266">
            <v>74</v>
          </cell>
          <cell r="L266">
            <v>78</v>
          </cell>
          <cell r="M266">
            <v>79</v>
          </cell>
          <cell r="N266">
            <v>80</v>
          </cell>
          <cell r="O266">
            <v>81</v>
          </cell>
          <cell r="P266">
            <v>82</v>
          </cell>
        </row>
        <row r="267">
          <cell r="D267" t="str">
            <v>East Durham</v>
          </cell>
          <cell r="E267">
            <v>72</v>
          </cell>
          <cell r="F267">
            <v>73</v>
          </cell>
          <cell r="G267">
            <v>74</v>
          </cell>
          <cell r="H267">
            <v>75</v>
          </cell>
          <cell r="L267">
            <v>79</v>
          </cell>
          <cell r="M267">
            <v>80</v>
          </cell>
          <cell r="N267">
            <v>81</v>
          </cell>
          <cell r="O267">
            <v>82</v>
          </cell>
          <cell r="P267">
            <v>83</v>
          </cell>
        </row>
        <row r="268">
          <cell r="D268" t="str">
            <v>MPC</v>
          </cell>
          <cell r="E268">
            <v>73</v>
          </cell>
          <cell r="F268">
            <v>74</v>
          </cell>
          <cell r="G268">
            <v>75</v>
          </cell>
          <cell r="H268">
            <v>76</v>
          </cell>
          <cell r="I268">
            <v>459</v>
          </cell>
          <cell r="J268">
            <v>459</v>
          </cell>
          <cell r="K268">
            <v>459</v>
          </cell>
          <cell r="L268">
            <v>80</v>
          </cell>
          <cell r="M268">
            <v>81</v>
          </cell>
          <cell r="N268">
            <v>82</v>
          </cell>
          <cell r="O268">
            <v>83</v>
          </cell>
          <cell r="P268">
            <v>84</v>
          </cell>
        </row>
        <row r="269">
          <cell r="D269" t="str">
            <v>PFI</v>
          </cell>
          <cell r="E269">
            <v>74</v>
          </cell>
          <cell r="F269">
            <v>75</v>
          </cell>
          <cell r="G269">
            <v>76</v>
          </cell>
          <cell r="H269">
            <v>77</v>
          </cell>
          <cell r="I269">
            <v>115</v>
          </cell>
          <cell r="J269">
            <v>115</v>
          </cell>
          <cell r="K269">
            <v>115</v>
          </cell>
          <cell r="L269">
            <v>81</v>
          </cell>
          <cell r="M269">
            <v>82</v>
          </cell>
          <cell r="N269">
            <v>83</v>
          </cell>
          <cell r="O269">
            <v>84</v>
          </cell>
          <cell r="P269">
            <v>85</v>
          </cell>
        </row>
        <row r="270">
          <cell r="D270" t="str">
            <v>Lambeth</v>
          </cell>
          <cell r="E270">
            <v>75</v>
          </cell>
          <cell r="F270">
            <v>76</v>
          </cell>
          <cell r="G270">
            <v>77</v>
          </cell>
          <cell r="H270">
            <v>78</v>
          </cell>
          <cell r="L270">
            <v>82</v>
          </cell>
          <cell r="M270">
            <v>83</v>
          </cell>
          <cell r="N270">
            <v>84</v>
          </cell>
          <cell r="O270">
            <v>85</v>
          </cell>
          <cell r="P270">
            <v>86</v>
          </cell>
        </row>
        <row r="271">
          <cell r="D271" t="str">
            <v>Crawley</v>
          </cell>
          <cell r="E271">
            <v>76</v>
          </cell>
          <cell r="F271">
            <v>77</v>
          </cell>
          <cell r="G271">
            <v>78</v>
          </cell>
          <cell r="H271">
            <v>79</v>
          </cell>
          <cell r="L271">
            <v>83</v>
          </cell>
          <cell r="M271">
            <v>84</v>
          </cell>
          <cell r="N271">
            <v>85</v>
          </cell>
          <cell r="O271">
            <v>86</v>
          </cell>
          <cell r="P271">
            <v>87</v>
          </cell>
        </row>
        <row r="272">
          <cell r="D272" t="str">
            <v>Southwark</v>
          </cell>
          <cell r="E272">
            <v>77</v>
          </cell>
          <cell r="F272">
            <v>78</v>
          </cell>
          <cell r="G272">
            <v>79</v>
          </cell>
          <cell r="H272">
            <v>80</v>
          </cell>
          <cell r="L272">
            <v>84</v>
          </cell>
          <cell r="M272">
            <v>85</v>
          </cell>
          <cell r="N272">
            <v>86</v>
          </cell>
          <cell r="O272">
            <v>87</v>
          </cell>
          <cell r="P272">
            <v>88</v>
          </cell>
        </row>
        <row r="273">
          <cell r="D273" t="str">
            <v>PCHA</v>
          </cell>
          <cell r="E273">
            <v>78</v>
          </cell>
          <cell r="F273">
            <v>79</v>
          </cell>
          <cell r="G273">
            <v>80</v>
          </cell>
          <cell r="H273">
            <v>81</v>
          </cell>
          <cell r="L273">
            <v>85</v>
          </cell>
          <cell r="M273">
            <v>86</v>
          </cell>
          <cell r="N273">
            <v>87</v>
          </cell>
          <cell r="O273">
            <v>88</v>
          </cell>
          <cell r="P273">
            <v>89</v>
          </cell>
        </row>
        <row r="274">
          <cell r="D274" t="str">
            <v>Havering</v>
          </cell>
          <cell r="E274">
            <v>79</v>
          </cell>
          <cell r="F274">
            <v>80</v>
          </cell>
          <cell r="G274">
            <v>81</v>
          </cell>
          <cell r="H274">
            <v>82</v>
          </cell>
          <cell r="L274">
            <v>86</v>
          </cell>
          <cell r="M274">
            <v>87</v>
          </cell>
          <cell r="N274">
            <v>88</v>
          </cell>
          <cell r="O274">
            <v>89</v>
          </cell>
          <cell r="P274">
            <v>90</v>
          </cell>
        </row>
        <row r="275">
          <cell r="D275" t="str">
            <v>Redbridge</v>
          </cell>
          <cell r="E275">
            <v>80</v>
          </cell>
          <cell r="F275">
            <v>81</v>
          </cell>
          <cell r="G275">
            <v>82</v>
          </cell>
          <cell r="H275">
            <v>83</v>
          </cell>
          <cell r="L275">
            <v>87</v>
          </cell>
          <cell r="M275">
            <v>88</v>
          </cell>
          <cell r="N275">
            <v>89</v>
          </cell>
          <cell r="O275">
            <v>90</v>
          </cell>
          <cell r="P275">
            <v>91</v>
          </cell>
        </row>
        <row r="276">
          <cell r="D276" t="str">
            <v>Tower Hamlets</v>
          </cell>
          <cell r="E276">
            <v>81</v>
          </cell>
          <cell r="F276">
            <v>82</v>
          </cell>
          <cell r="G276">
            <v>83</v>
          </cell>
          <cell r="H276">
            <v>84</v>
          </cell>
          <cell r="L276">
            <v>88</v>
          </cell>
          <cell r="M276">
            <v>89</v>
          </cell>
          <cell r="N276">
            <v>90</v>
          </cell>
          <cell r="O276">
            <v>91</v>
          </cell>
          <cell r="P276">
            <v>92</v>
          </cell>
        </row>
        <row r="277">
          <cell r="D277" t="str">
            <v>City Care</v>
          </cell>
          <cell r="E277">
            <v>82</v>
          </cell>
          <cell r="F277">
            <v>83</v>
          </cell>
          <cell r="G277">
            <v>84</v>
          </cell>
          <cell r="H277">
            <v>85</v>
          </cell>
          <cell r="I277">
            <v>558</v>
          </cell>
          <cell r="J277">
            <v>558</v>
          </cell>
          <cell r="K277">
            <v>602</v>
          </cell>
          <cell r="L277">
            <v>89</v>
          </cell>
          <cell r="M277">
            <v>90</v>
          </cell>
          <cell r="N277">
            <v>91</v>
          </cell>
          <cell r="O277">
            <v>92</v>
          </cell>
          <cell r="P277">
            <v>93</v>
          </cell>
        </row>
        <row r="278">
          <cell r="D278" t="str">
            <v>Tamworth</v>
          </cell>
          <cell r="E278">
            <v>83</v>
          </cell>
          <cell r="F278">
            <v>84</v>
          </cell>
          <cell r="G278">
            <v>85</v>
          </cell>
          <cell r="H278">
            <v>86</v>
          </cell>
          <cell r="L278">
            <v>90</v>
          </cell>
          <cell r="M278">
            <v>91</v>
          </cell>
          <cell r="N278">
            <v>92</v>
          </cell>
          <cell r="O278">
            <v>93</v>
          </cell>
          <cell r="P278">
            <v>94</v>
          </cell>
        </row>
        <row r="279">
          <cell r="D279" t="str">
            <v>Gloucester</v>
          </cell>
          <cell r="E279">
            <v>84</v>
          </cell>
          <cell r="F279">
            <v>85</v>
          </cell>
          <cell r="G279">
            <v>86</v>
          </cell>
          <cell r="H279">
            <v>87</v>
          </cell>
          <cell r="L279">
            <v>91</v>
          </cell>
          <cell r="M279">
            <v>92</v>
          </cell>
          <cell r="N279">
            <v>93</v>
          </cell>
          <cell r="O279">
            <v>94</v>
          </cell>
          <cell r="P279">
            <v>95</v>
          </cell>
        </row>
        <row r="280">
          <cell r="D280" t="str">
            <v>Midland Heart</v>
          </cell>
          <cell r="E280">
            <v>85</v>
          </cell>
          <cell r="F280">
            <v>86</v>
          </cell>
          <cell r="G280">
            <v>87</v>
          </cell>
          <cell r="H280">
            <v>88</v>
          </cell>
          <cell r="L280">
            <v>92</v>
          </cell>
          <cell r="M280">
            <v>93</v>
          </cell>
          <cell r="N280">
            <v>94</v>
          </cell>
          <cell r="O280">
            <v>95</v>
          </cell>
          <cell r="P280">
            <v>96</v>
          </cell>
        </row>
        <row r="281">
          <cell r="D281" t="str">
            <v>Manchester Working</v>
          </cell>
          <cell r="E281">
            <v>86</v>
          </cell>
          <cell r="F281">
            <v>87</v>
          </cell>
          <cell r="G281">
            <v>88</v>
          </cell>
          <cell r="H281">
            <v>89</v>
          </cell>
          <cell r="L281">
            <v>93</v>
          </cell>
          <cell r="M281">
            <v>94</v>
          </cell>
          <cell r="N281">
            <v>95</v>
          </cell>
          <cell r="O281">
            <v>96</v>
          </cell>
          <cell r="P281">
            <v>97</v>
          </cell>
        </row>
        <row r="282">
          <cell r="D282" t="str">
            <v>Riverside</v>
          </cell>
          <cell r="E282">
            <v>87</v>
          </cell>
          <cell r="F282">
            <v>88</v>
          </cell>
          <cell r="G282">
            <v>89</v>
          </cell>
          <cell r="H282">
            <v>90</v>
          </cell>
          <cell r="L282">
            <v>94</v>
          </cell>
          <cell r="M282">
            <v>95</v>
          </cell>
          <cell r="N282">
            <v>96</v>
          </cell>
          <cell r="O282">
            <v>97</v>
          </cell>
          <cell r="P282">
            <v>98</v>
          </cell>
        </row>
        <row r="283">
          <cell r="D283" t="str">
            <v>Group</v>
          </cell>
          <cell r="E283">
            <v>88</v>
          </cell>
          <cell r="F283">
            <v>89</v>
          </cell>
          <cell r="G283">
            <v>90</v>
          </cell>
          <cell r="H283">
            <v>91</v>
          </cell>
          <cell r="I283">
            <v>0</v>
          </cell>
          <cell r="J283">
            <v>0</v>
          </cell>
          <cell r="K283">
            <v>0</v>
          </cell>
          <cell r="L283">
            <v>95</v>
          </cell>
          <cell r="M283">
            <v>96</v>
          </cell>
          <cell r="N283">
            <v>97</v>
          </cell>
          <cell r="O283">
            <v>98</v>
          </cell>
          <cell r="P283">
            <v>99</v>
          </cell>
        </row>
        <row r="284">
          <cell r="D284" t="str">
            <v>NPD</v>
          </cell>
          <cell r="E284">
            <v>89</v>
          </cell>
          <cell r="F284">
            <v>90</v>
          </cell>
          <cell r="G284">
            <v>91</v>
          </cell>
          <cell r="H284">
            <v>92</v>
          </cell>
          <cell r="L284">
            <v>96</v>
          </cell>
          <cell r="M284">
            <v>97</v>
          </cell>
          <cell r="N284">
            <v>98</v>
          </cell>
          <cell r="O284">
            <v>99</v>
          </cell>
          <cell r="P284">
            <v>100</v>
          </cell>
        </row>
        <row r="285">
          <cell r="D285" t="str">
            <v>Provisions</v>
          </cell>
          <cell r="E285">
            <v>90</v>
          </cell>
          <cell r="F285">
            <v>91</v>
          </cell>
          <cell r="G285">
            <v>92</v>
          </cell>
          <cell r="H285">
            <v>93</v>
          </cell>
          <cell r="L285">
            <v>97</v>
          </cell>
          <cell r="M285">
            <v>98</v>
          </cell>
          <cell r="N285">
            <v>99</v>
          </cell>
          <cell r="O285">
            <v>100</v>
          </cell>
          <cell r="P285">
            <v>101</v>
          </cell>
        </row>
        <row r="286">
          <cell r="D286" t="str">
            <v>FRS17</v>
          </cell>
          <cell r="E286">
            <v>91</v>
          </cell>
          <cell r="F286">
            <v>92</v>
          </cell>
          <cell r="G286">
            <v>93</v>
          </cell>
          <cell r="H286">
            <v>94</v>
          </cell>
          <cell r="L286">
            <v>98</v>
          </cell>
          <cell r="M286">
            <v>99</v>
          </cell>
          <cell r="N286">
            <v>100</v>
          </cell>
          <cell r="O286">
            <v>101</v>
          </cell>
          <cell r="P286">
            <v>102</v>
          </cell>
        </row>
        <row r="287">
          <cell r="D287" t="str">
            <v>Dummy 5</v>
          </cell>
          <cell r="E287">
            <v>92</v>
          </cell>
          <cell r="F287">
            <v>93</v>
          </cell>
          <cell r="G287">
            <v>94</v>
          </cell>
          <cell r="H287">
            <v>95</v>
          </cell>
          <cell r="L287">
            <v>99</v>
          </cell>
          <cell r="M287">
            <v>100</v>
          </cell>
          <cell r="N287">
            <v>101</v>
          </cell>
          <cell r="O287">
            <v>102</v>
          </cell>
          <cell r="P287">
            <v>103</v>
          </cell>
        </row>
        <row r="288">
          <cell r="D288" t="str">
            <v>Dummy 6</v>
          </cell>
          <cell r="E288">
            <v>93</v>
          </cell>
          <cell r="F288">
            <v>94</v>
          </cell>
          <cell r="G288">
            <v>95</v>
          </cell>
          <cell r="H288">
            <v>96</v>
          </cell>
          <cell r="L288">
            <v>100</v>
          </cell>
          <cell r="M288">
            <v>101</v>
          </cell>
          <cell r="N288">
            <v>102</v>
          </cell>
          <cell r="O288">
            <v>103</v>
          </cell>
          <cell r="P288">
            <v>104</v>
          </cell>
        </row>
        <row r="289">
          <cell r="D289" t="str">
            <v>Dummy 7</v>
          </cell>
          <cell r="E289">
            <v>94</v>
          </cell>
          <cell r="F289">
            <v>95</v>
          </cell>
          <cell r="G289">
            <v>96</v>
          </cell>
          <cell r="H289">
            <v>97</v>
          </cell>
          <cell r="L289">
            <v>101</v>
          </cell>
          <cell r="M289">
            <v>102</v>
          </cell>
          <cell r="N289">
            <v>103</v>
          </cell>
          <cell r="O289">
            <v>104</v>
          </cell>
          <cell r="P289">
            <v>105</v>
          </cell>
        </row>
        <row r="290">
          <cell r="D290" t="str">
            <v>NE</v>
          </cell>
          <cell r="E290">
            <v>213</v>
          </cell>
          <cell r="F290">
            <v>216</v>
          </cell>
          <cell r="G290">
            <v>219</v>
          </cell>
          <cell r="H290">
            <v>222</v>
          </cell>
          <cell r="I290">
            <v>261</v>
          </cell>
          <cell r="J290">
            <v>261</v>
          </cell>
          <cell r="K290">
            <v>300</v>
          </cell>
          <cell r="L290">
            <v>234</v>
          </cell>
          <cell r="M290">
            <v>237</v>
          </cell>
          <cell r="N290">
            <v>240</v>
          </cell>
          <cell r="O290">
            <v>243</v>
          </cell>
          <cell r="P290">
            <v>246</v>
          </cell>
        </row>
        <row r="291">
          <cell r="D291" t="str">
            <v>SE</v>
          </cell>
          <cell r="E291">
            <v>546</v>
          </cell>
          <cell r="F291">
            <v>553</v>
          </cell>
          <cell r="G291">
            <v>560</v>
          </cell>
          <cell r="H291">
            <v>567</v>
          </cell>
          <cell r="I291">
            <v>173</v>
          </cell>
          <cell r="J291">
            <v>173</v>
          </cell>
          <cell r="K291">
            <v>249</v>
          </cell>
          <cell r="L291">
            <v>595</v>
          </cell>
          <cell r="M291">
            <v>602</v>
          </cell>
          <cell r="N291">
            <v>609</v>
          </cell>
          <cell r="O291">
            <v>616</v>
          </cell>
          <cell r="P291">
            <v>623</v>
          </cell>
        </row>
        <row r="292">
          <cell r="D292" t="str">
            <v>Midlands</v>
          </cell>
          <cell r="E292">
            <v>339</v>
          </cell>
          <cell r="F292">
            <v>343</v>
          </cell>
          <cell r="G292">
            <v>347</v>
          </cell>
          <cell r="H292">
            <v>351</v>
          </cell>
          <cell r="I292">
            <v>136</v>
          </cell>
          <cell r="J292">
            <v>136</v>
          </cell>
          <cell r="K292">
            <v>154</v>
          </cell>
          <cell r="L292">
            <v>367</v>
          </cell>
          <cell r="M292">
            <v>371</v>
          </cell>
          <cell r="N292">
            <v>375</v>
          </cell>
          <cell r="O292">
            <v>379</v>
          </cell>
          <cell r="P292">
            <v>383</v>
          </cell>
        </row>
        <row r="293">
          <cell r="D293" t="str">
            <v>NW</v>
          </cell>
          <cell r="E293">
            <v>86</v>
          </cell>
          <cell r="F293">
            <v>87</v>
          </cell>
          <cell r="G293">
            <v>88</v>
          </cell>
          <cell r="H293">
            <v>89</v>
          </cell>
          <cell r="I293">
            <v>378</v>
          </cell>
          <cell r="J293">
            <v>378</v>
          </cell>
          <cell r="K293">
            <v>392</v>
          </cell>
          <cell r="L293">
            <v>93</v>
          </cell>
          <cell r="M293">
            <v>94</v>
          </cell>
          <cell r="N293">
            <v>95</v>
          </cell>
          <cell r="O293">
            <v>96</v>
          </cell>
          <cell r="P293">
            <v>97</v>
          </cell>
        </row>
        <row r="294">
          <cell r="D294" t="str">
            <v>All</v>
          </cell>
          <cell r="E294">
            <v>2050</v>
          </cell>
          <cell r="F294">
            <v>2075</v>
          </cell>
          <cell r="G294">
            <v>2100</v>
          </cell>
          <cell r="H294">
            <v>2125</v>
          </cell>
          <cell r="I294">
            <v>2080</v>
          </cell>
          <cell r="J294">
            <v>2080</v>
          </cell>
          <cell r="K294">
            <v>2271</v>
          </cell>
          <cell r="L294">
            <v>2225</v>
          </cell>
          <cell r="M294">
            <v>2250</v>
          </cell>
          <cell r="N294">
            <v>2275</v>
          </cell>
          <cell r="O294">
            <v>2300</v>
          </cell>
          <cell r="P294">
            <v>2325</v>
          </cell>
        </row>
        <row r="298">
          <cell r="D298" t="str">
            <v>ChurnActual</v>
          </cell>
          <cell r="E298" t="str">
            <v>apr</v>
          </cell>
          <cell r="F298" t="str">
            <v>may</v>
          </cell>
          <cell r="G298" t="str">
            <v>jun</v>
          </cell>
          <cell r="H298" t="str">
            <v>jul</v>
          </cell>
          <cell r="I298" t="str">
            <v>aug</v>
          </cell>
          <cell r="J298" t="str">
            <v>sep</v>
          </cell>
          <cell r="K298" t="str">
            <v>oct</v>
          </cell>
          <cell r="L298" t="str">
            <v>nov</v>
          </cell>
          <cell r="M298" t="str">
            <v>dec</v>
          </cell>
          <cell r="N298" t="str">
            <v>jan</v>
          </cell>
          <cell r="O298" t="str">
            <v>feb</v>
          </cell>
          <cell r="P298" t="str">
            <v>mar</v>
          </cell>
        </row>
        <row r="299">
          <cell r="D299" t="str">
            <v>Gateshead</v>
          </cell>
          <cell r="E299">
            <v>0</v>
          </cell>
          <cell r="F299">
            <v>0</v>
          </cell>
          <cell r="G299">
            <v>0</v>
          </cell>
          <cell r="H299">
            <v>0</v>
          </cell>
          <cell r="I299">
            <v>0</v>
          </cell>
          <cell r="L299">
            <v>0.02</v>
          </cell>
          <cell r="M299">
            <v>0.02</v>
          </cell>
          <cell r="N299">
            <v>0.02</v>
          </cell>
          <cell r="O299">
            <v>0.02</v>
          </cell>
          <cell r="P299">
            <v>0.02</v>
          </cell>
        </row>
        <row r="300">
          <cell r="D300" t="str">
            <v>Newcastle</v>
          </cell>
          <cell r="E300">
            <v>0</v>
          </cell>
          <cell r="F300">
            <v>0</v>
          </cell>
          <cell r="G300">
            <v>0</v>
          </cell>
          <cell r="H300">
            <v>0</v>
          </cell>
          <cell r="I300">
            <v>0</v>
          </cell>
          <cell r="L300">
            <v>0.02</v>
          </cell>
          <cell r="M300">
            <v>0.02</v>
          </cell>
          <cell r="N300">
            <v>0.02</v>
          </cell>
          <cell r="O300">
            <v>0.02</v>
          </cell>
          <cell r="P300">
            <v>0.02</v>
          </cell>
        </row>
        <row r="301">
          <cell r="D301" t="str">
            <v>East Durham</v>
          </cell>
          <cell r="E301">
            <v>0</v>
          </cell>
          <cell r="F301">
            <v>0</v>
          </cell>
          <cell r="G301">
            <v>0</v>
          </cell>
          <cell r="H301">
            <v>0</v>
          </cell>
          <cell r="I301">
            <v>0</v>
          </cell>
          <cell r="L301">
            <v>0.02</v>
          </cell>
          <cell r="M301">
            <v>0.02</v>
          </cell>
          <cell r="N301">
            <v>0.02</v>
          </cell>
          <cell r="O301">
            <v>0.02</v>
          </cell>
          <cell r="P301">
            <v>0.02</v>
          </cell>
        </row>
        <row r="302">
          <cell r="D302" t="str">
            <v>MPC</v>
          </cell>
          <cell r="E302">
            <v>0</v>
          </cell>
          <cell r="F302">
            <v>0</v>
          </cell>
          <cell r="G302">
            <v>0</v>
          </cell>
          <cell r="H302">
            <v>0</v>
          </cell>
          <cell r="I302">
            <v>0</v>
          </cell>
          <cell r="J302">
            <v>1.2E-2</v>
          </cell>
          <cell r="K302">
            <v>1.2E-2</v>
          </cell>
          <cell r="L302">
            <v>0.02</v>
          </cell>
          <cell r="M302">
            <v>0.02</v>
          </cell>
          <cell r="N302">
            <v>0.02</v>
          </cell>
          <cell r="O302">
            <v>0.02</v>
          </cell>
          <cell r="P302">
            <v>0.02</v>
          </cell>
        </row>
        <row r="303">
          <cell r="D303" t="str">
            <v>PFI</v>
          </cell>
          <cell r="E303">
            <v>0</v>
          </cell>
          <cell r="F303">
            <v>0</v>
          </cell>
          <cell r="G303">
            <v>0</v>
          </cell>
          <cell r="H303">
            <v>0</v>
          </cell>
          <cell r="I303">
            <v>0</v>
          </cell>
          <cell r="J303">
            <v>2.3E-2</v>
          </cell>
          <cell r="K303">
            <v>2.3E-2</v>
          </cell>
          <cell r="L303">
            <v>0.02</v>
          </cell>
          <cell r="M303">
            <v>0.02</v>
          </cell>
          <cell r="N303">
            <v>0.02</v>
          </cell>
          <cell r="O303">
            <v>0.02</v>
          </cell>
          <cell r="P303">
            <v>0.02</v>
          </cell>
        </row>
        <row r="304">
          <cell r="D304" t="str">
            <v>Lambeth</v>
          </cell>
          <cell r="E304">
            <v>0</v>
          </cell>
          <cell r="F304">
            <v>0</v>
          </cell>
          <cell r="G304">
            <v>0</v>
          </cell>
          <cell r="H304">
            <v>0</v>
          </cell>
          <cell r="I304">
            <v>0</v>
          </cell>
          <cell r="L304">
            <v>0.02</v>
          </cell>
          <cell r="M304">
            <v>0.02</v>
          </cell>
          <cell r="N304">
            <v>0.02</v>
          </cell>
          <cell r="O304">
            <v>0.02</v>
          </cell>
          <cell r="P304">
            <v>0.02</v>
          </cell>
        </row>
        <row r="305">
          <cell r="D305" t="str">
            <v>Crawley</v>
          </cell>
          <cell r="E305">
            <v>0</v>
          </cell>
          <cell r="F305">
            <v>0</v>
          </cell>
          <cell r="G305">
            <v>0</v>
          </cell>
          <cell r="H305">
            <v>0</v>
          </cell>
          <cell r="I305">
            <v>0</v>
          </cell>
          <cell r="L305">
            <v>0.02</v>
          </cell>
          <cell r="M305">
            <v>0.02</v>
          </cell>
          <cell r="N305">
            <v>0.02</v>
          </cell>
          <cell r="O305">
            <v>0.02</v>
          </cell>
          <cell r="P305">
            <v>0.02</v>
          </cell>
        </row>
        <row r="306">
          <cell r="D306" t="str">
            <v>Southwark</v>
          </cell>
          <cell r="E306">
            <v>0</v>
          </cell>
          <cell r="F306">
            <v>0</v>
          </cell>
          <cell r="G306">
            <v>0</v>
          </cell>
          <cell r="H306">
            <v>0</v>
          </cell>
          <cell r="I306">
            <v>0</v>
          </cell>
          <cell r="L306">
            <v>0.02</v>
          </cell>
          <cell r="M306">
            <v>0.02</v>
          </cell>
          <cell r="N306">
            <v>0.02</v>
          </cell>
          <cell r="O306">
            <v>0.02</v>
          </cell>
          <cell r="P306">
            <v>0.02</v>
          </cell>
        </row>
        <row r="307">
          <cell r="D307" t="str">
            <v>PCHA</v>
          </cell>
          <cell r="E307">
            <v>0</v>
          </cell>
          <cell r="F307">
            <v>0</v>
          </cell>
          <cell r="G307">
            <v>0</v>
          </cell>
          <cell r="H307">
            <v>0</v>
          </cell>
          <cell r="I307">
            <v>0</v>
          </cell>
          <cell r="L307">
            <v>0.02</v>
          </cell>
          <cell r="M307">
            <v>0.02</v>
          </cell>
          <cell r="N307">
            <v>0.02</v>
          </cell>
          <cell r="O307">
            <v>0.02</v>
          </cell>
          <cell r="P307">
            <v>0.02</v>
          </cell>
        </row>
        <row r="308">
          <cell r="D308" t="str">
            <v>Havering</v>
          </cell>
          <cell r="E308">
            <v>0</v>
          </cell>
          <cell r="F308">
            <v>0</v>
          </cell>
          <cell r="G308">
            <v>0</v>
          </cell>
          <cell r="H308">
            <v>0</v>
          </cell>
          <cell r="I308">
            <v>0</v>
          </cell>
          <cell r="L308">
            <v>0.02</v>
          </cell>
          <cell r="M308">
            <v>0.02</v>
          </cell>
          <cell r="N308">
            <v>0.02</v>
          </cell>
          <cell r="O308">
            <v>0.02</v>
          </cell>
          <cell r="P308">
            <v>0.02</v>
          </cell>
        </row>
        <row r="309">
          <cell r="D309" t="str">
            <v>Redbridge</v>
          </cell>
          <cell r="E309">
            <v>0</v>
          </cell>
          <cell r="F309">
            <v>0</v>
          </cell>
          <cell r="G309">
            <v>0</v>
          </cell>
          <cell r="H309">
            <v>0</v>
          </cell>
          <cell r="I309">
            <v>0</v>
          </cell>
          <cell r="L309">
            <v>0.02</v>
          </cell>
          <cell r="M309">
            <v>0.02</v>
          </cell>
          <cell r="N309">
            <v>0.02</v>
          </cell>
          <cell r="O309">
            <v>0.02</v>
          </cell>
          <cell r="P309">
            <v>0.02</v>
          </cell>
        </row>
        <row r="310">
          <cell r="D310" t="str">
            <v>Tower Hamlets</v>
          </cell>
          <cell r="E310">
            <v>0</v>
          </cell>
          <cell r="F310">
            <v>0</v>
          </cell>
          <cell r="G310">
            <v>0</v>
          </cell>
          <cell r="H310">
            <v>0</v>
          </cell>
          <cell r="I310">
            <v>0</v>
          </cell>
          <cell r="L310">
            <v>0.02</v>
          </cell>
          <cell r="M310">
            <v>0.02</v>
          </cell>
          <cell r="N310">
            <v>0.02</v>
          </cell>
          <cell r="O310">
            <v>0.02</v>
          </cell>
          <cell r="P310">
            <v>0.02</v>
          </cell>
        </row>
        <row r="311">
          <cell r="D311" t="str">
            <v>City Care</v>
          </cell>
          <cell r="E311">
            <v>0</v>
          </cell>
          <cell r="F311">
            <v>0</v>
          </cell>
          <cell r="G311">
            <v>0</v>
          </cell>
          <cell r="H311">
            <v>0</v>
          </cell>
          <cell r="I311">
            <v>0</v>
          </cell>
          <cell r="J311">
            <v>7.0000000000000001E-3</v>
          </cell>
          <cell r="K311">
            <v>7.0000000000000001E-3</v>
          </cell>
          <cell r="L311">
            <v>0.02</v>
          </cell>
          <cell r="M311">
            <v>0.02</v>
          </cell>
          <cell r="N311">
            <v>0.02</v>
          </cell>
          <cell r="O311">
            <v>0.02</v>
          </cell>
          <cell r="P311">
            <v>0.02</v>
          </cell>
        </row>
        <row r="312">
          <cell r="D312" t="str">
            <v>Tamworth</v>
          </cell>
          <cell r="E312">
            <v>0</v>
          </cell>
          <cell r="F312">
            <v>0</v>
          </cell>
          <cell r="G312">
            <v>0</v>
          </cell>
          <cell r="H312">
            <v>0</v>
          </cell>
          <cell r="I312">
            <v>0</v>
          </cell>
          <cell r="L312">
            <v>0.02</v>
          </cell>
          <cell r="M312">
            <v>0.02</v>
          </cell>
          <cell r="N312">
            <v>0.02</v>
          </cell>
          <cell r="O312">
            <v>0.02</v>
          </cell>
          <cell r="P312">
            <v>0.02</v>
          </cell>
        </row>
        <row r="313">
          <cell r="D313" t="str">
            <v>Gloucester</v>
          </cell>
          <cell r="E313">
            <v>0</v>
          </cell>
          <cell r="F313">
            <v>0</v>
          </cell>
          <cell r="G313">
            <v>0</v>
          </cell>
          <cell r="H313">
            <v>0</v>
          </cell>
          <cell r="I313">
            <v>0</v>
          </cell>
          <cell r="L313">
            <v>0.02</v>
          </cell>
          <cell r="M313">
            <v>0.02</v>
          </cell>
          <cell r="N313">
            <v>0.02</v>
          </cell>
          <cell r="O313">
            <v>0.02</v>
          </cell>
          <cell r="P313">
            <v>0.02</v>
          </cell>
        </row>
        <row r="314">
          <cell r="D314" t="str">
            <v>Midland Heart</v>
          </cell>
          <cell r="E314">
            <v>0</v>
          </cell>
          <cell r="F314">
            <v>0</v>
          </cell>
          <cell r="G314">
            <v>0</v>
          </cell>
          <cell r="H314">
            <v>0</v>
          </cell>
          <cell r="I314">
            <v>0</v>
          </cell>
          <cell r="L314">
            <v>0.02</v>
          </cell>
          <cell r="M314">
            <v>0.02</v>
          </cell>
          <cell r="N314">
            <v>0.02</v>
          </cell>
          <cell r="O314">
            <v>0.02</v>
          </cell>
          <cell r="P314">
            <v>0.02</v>
          </cell>
        </row>
        <row r="315">
          <cell r="D315" t="str">
            <v>Manchester Working</v>
          </cell>
          <cell r="E315">
            <v>0</v>
          </cell>
          <cell r="F315">
            <v>0</v>
          </cell>
          <cell r="G315">
            <v>0</v>
          </cell>
          <cell r="H315">
            <v>0</v>
          </cell>
          <cell r="I315">
            <v>0</v>
          </cell>
          <cell r="L315">
            <v>0.02</v>
          </cell>
          <cell r="M315">
            <v>0.02</v>
          </cell>
          <cell r="N315">
            <v>0.02</v>
          </cell>
          <cell r="O315">
            <v>0.02</v>
          </cell>
          <cell r="P315">
            <v>0.02</v>
          </cell>
        </row>
        <row r="316">
          <cell r="D316" t="str">
            <v>Riverside</v>
          </cell>
          <cell r="E316">
            <v>0</v>
          </cell>
          <cell r="F316">
            <v>0</v>
          </cell>
          <cell r="G316">
            <v>0</v>
          </cell>
          <cell r="H316">
            <v>0</v>
          </cell>
          <cell r="I316">
            <v>0</v>
          </cell>
          <cell r="L316">
            <v>0.02</v>
          </cell>
          <cell r="M316">
            <v>0.02</v>
          </cell>
          <cell r="N316">
            <v>0.02</v>
          </cell>
          <cell r="O316">
            <v>0.02</v>
          </cell>
          <cell r="P316">
            <v>0.02</v>
          </cell>
        </row>
        <row r="317">
          <cell r="D317" t="str">
            <v>Group</v>
          </cell>
          <cell r="E317">
            <v>0</v>
          </cell>
          <cell r="F317">
            <v>0</v>
          </cell>
          <cell r="G317">
            <v>0</v>
          </cell>
          <cell r="H317">
            <v>0</v>
          </cell>
          <cell r="I317">
            <v>0</v>
          </cell>
          <cell r="J317">
            <v>0</v>
          </cell>
          <cell r="K317">
            <v>0</v>
          </cell>
          <cell r="L317">
            <v>0.02</v>
          </cell>
          <cell r="M317">
            <v>0.02</v>
          </cell>
          <cell r="N317">
            <v>0.02</v>
          </cell>
          <cell r="O317">
            <v>0.02</v>
          </cell>
          <cell r="P317">
            <v>0.02</v>
          </cell>
        </row>
        <row r="318">
          <cell r="D318" t="str">
            <v>NPD</v>
          </cell>
          <cell r="E318">
            <v>0</v>
          </cell>
          <cell r="F318">
            <v>0</v>
          </cell>
          <cell r="G318">
            <v>0</v>
          </cell>
          <cell r="H318">
            <v>0</v>
          </cell>
          <cell r="I318">
            <v>0</v>
          </cell>
          <cell r="L318">
            <v>0.02</v>
          </cell>
          <cell r="M318">
            <v>0.02</v>
          </cell>
          <cell r="N318">
            <v>0.02</v>
          </cell>
          <cell r="O318">
            <v>0.02</v>
          </cell>
          <cell r="P318">
            <v>0.02</v>
          </cell>
        </row>
        <row r="319">
          <cell r="D319" t="str">
            <v>Provisions</v>
          </cell>
          <cell r="E319">
            <v>0</v>
          </cell>
          <cell r="F319">
            <v>0</v>
          </cell>
          <cell r="G319">
            <v>0</v>
          </cell>
          <cell r="H319">
            <v>0</v>
          </cell>
          <cell r="I319">
            <v>0</v>
          </cell>
          <cell r="L319">
            <v>0.02</v>
          </cell>
          <cell r="M319">
            <v>0.02</v>
          </cell>
          <cell r="N319">
            <v>0.02</v>
          </cell>
          <cell r="O319">
            <v>0.02</v>
          </cell>
          <cell r="P319">
            <v>0.02</v>
          </cell>
        </row>
        <row r="320">
          <cell r="D320" t="str">
            <v>FRS17</v>
          </cell>
          <cell r="E320">
            <v>0</v>
          </cell>
          <cell r="F320">
            <v>0</v>
          </cell>
          <cell r="G320">
            <v>0</v>
          </cell>
          <cell r="H320">
            <v>0</v>
          </cell>
          <cell r="I320">
            <v>0</v>
          </cell>
          <cell r="L320">
            <v>0.02</v>
          </cell>
          <cell r="M320">
            <v>0.02</v>
          </cell>
          <cell r="N320">
            <v>0.02</v>
          </cell>
          <cell r="O320">
            <v>0.02</v>
          </cell>
          <cell r="P320">
            <v>0.02</v>
          </cell>
        </row>
        <row r="321">
          <cell r="D321" t="str">
            <v>Dummy 5</v>
          </cell>
          <cell r="E321">
            <v>0</v>
          </cell>
          <cell r="F321">
            <v>0</v>
          </cell>
          <cell r="G321">
            <v>0</v>
          </cell>
          <cell r="H321">
            <v>0</v>
          </cell>
          <cell r="I321">
            <v>0</v>
          </cell>
          <cell r="L321">
            <v>0.02</v>
          </cell>
          <cell r="M321">
            <v>0.02</v>
          </cell>
          <cell r="N321">
            <v>0.02</v>
          </cell>
          <cell r="O321">
            <v>0.02</v>
          </cell>
          <cell r="P321">
            <v>0.02</v>
          </cell>
        </row>
        <row r="322">
          <cell r="D322" t="str">
            <v>Dummy 6</v>
          </cell>
          <cell r="E322">
            <v>0</v>
          </cell>
          <cell r="F322">
            <v>0</v>
          </cell>
          <cell r="G322">
            <v>0</v>
          </cell>
          <cell r="H322">
            <v>0</v>
          </cell>
          <cell r="I322">
            <v>0</v>
          </cell>
          <cell r="L322">
            <v>0.02</v>
          </cell>
          <cell r="M322">
            <v>0.02</v>
          </cell>
          <cell r="N322">
            <v>0.02</v>
          </cell>
          <cell r="O322">
            <v>0.02</v>
          </cell>
          <cell r="P322">
            <v>0.02</v>
          </cell>
        </row>
        <row r="323">
          <cell r="D323" t="str">
            <v>Dummy 7</v>
          </cell>
          <cell r="E323">
            <v>0</v>
          </cell>
          <cell r="F323">
            <v>0</v>
          </cell>
          <cell r="G323">
            <v>0</v>
          </cell>
          <cell r="H323">
            <v>0</v>
          </cell>
          <cell r="I323">
            <v>0</v>
          </cell>
          <cell r="L323">
            <v>0.02</v>
          </cell>
          <cell r="M323">
            <v>0.02</v>
          </cell>
          <cell r="N323">
            <v>0.02</v>
          </cell>
          <cell r="O323">
            <v>0.02</v>
          </cell>
          <cell r="P323">
            <v>0.02</v>
          </cell>
        </row>
        <row r="324">
          <cell r="D324" t="str">
            <v>NE</v>
          </cell>
          <cell r="E324">
            <v>0</v>
          </cell>
          <cell r="F324">
            <v>0</v>
          </cell>
          <cell r="G324">
            <v>0</v>
          </cell>
          <cell r="H324">
            <v>0</v>
          </cell>
          <cell r="I324">
            <v>0</v>
          </cell>
          <cell r="J324">
            <v>4.0000000000000001E-3</v>
          </cell>
          <cell r="K324">
            <v>4.0000000000000001E-3</v>
          </cell>
          <cell r="L324">
            <v>0.02</v>
          </cell>
          <cell r="M324">
            <v>0.02</v>
          </cell>
          <cell r="N324">
            <v>0.02</v>
          </cell>
          <cell r="O324">
            <v>0.02</v>
          </cell>
          <cell r="P324">
            <v>0.02</v>
          </cell>
        </row>
        <row r="325">
          <cell r="D325" t="str">
            <v>SE</v>
          </cell>
          <cell r="E325">
            <v>0</v>
          </cell>
          <cell r="F325">
            <v>0</v>
          </cell>
          <cell r="G325">
            <v>0</v>
          </cell>
          <cell r="H325">
            <v>0</v>
          </cell>
          <cell r="I325">
            <v>0</v>
          </cell>
          <cell r="J325">
            <v>8.0000000000000002E-3</v>
          </cell>
          <cell r="K325">
            <v>8.0000000000000002E-3</v>
          </cell>
          <cell r="L325">
            <v>0.02</v>
          </cell>
          <cell r="M325">
            <v>0.02</v>
          </cell>
          <cell r="N325">
            <v>0.02</v>
          </cell>
          <cell r="O325">
            <v>0.02</v>
          </cell>
          <cell r="P325">
            <v>0.02</v>
          </cell>
        </row>
        <row r="326">
          <cell r="D326" t="str">
            <v>Midlands</v>
          </cell>
          <cell r="E326">
            <v>0</v>
          </cell>
          <cell r="F326">
            <v>0</v>
          </cell>
          <cell r="G326">
            <v>0</v>
          </cell>
          <cell r="H326">
            <v>0</v>
          </cell>
          <cell r="I326">
            <v>0</v>
          </cell>
          <cell r="J326">
            <v>0</v>
          </cell>
          <cell r="K326">
            <v>0</v>
          </cell>
          <cell r="L326">
            <v>0.02</v>
          </cell>
          <cell r="M326">
            <v>0.02</v>
          </cell>
          <cell r="N326">
            <v>0.02</v>
          </cell>
          <cell r="O326">
            <v>0.02</v>
          </cell>
          <cell r="P326">
            <v>0.02</v>
          </cell>
        </row>
        <row r="327">
          <cell r="D327" t="str">
            <v>NW</v>
          </cell>
          <cell r="E327">
            <v>0</v>
          </cell>
          <cell r="F327">
            <v>0</v>
          </cell>
          <cell r="G327">
            <v>0</v>
          </cell>
          <cell r="H327">
            <v>0</v>
          </cell>
          <cell r="I327">
            <v>0</v>
          </cell>
          <cell r="J327">
            <v>5.0000000000000001E-3</v>
          </cell>
          <cell r="K327">
            <v>5.0000000000000001E-3</v>
          </cell>
          <cell r="L327">
            <v>0.02</v>
          </cell>
          <cell r="M327">
            <v>0.02</v>
          </cell>
          <cell r="N327">
            <v>0.02</v>
          </cell>
          <cell r="O327">
            <v>0.02</v>
          </cell>
          <cell r="P327">
            <v>0.02</v>
          </cell>
        </row>
        <row r="328">
          <cell r="D328" t="str">
            <v>All</v>
          </cell>
          <cell r="E328">
            <v>0</v>
          </cell>
          <cell r="F328">
            <v>0</v>
          </cell>
          <cell r="G328">
            <v>0</v>
          </cell>
          <cell r="H328">
            <v>0</v>
          </cell>
          <cell r="I328">
            <v>0</v>
          </cell>
          <cell r="J328">
            <v>7.5275288092189509E-3</v>
          </cell>
          <cell r="K328">
            <v>7.5275288092189509E-3</v>
          </cell>
          <cell r="L328">
            <v>0.02</v>
          </cell>
          <cell r="M328">
            <v>0.02</v>
          </cell>
          <cell r="N328">
            <v>0.02</v>
          </cell>
          <cell r="O328">
            <v>0.02</v>
          </cell>
          <cell r="P328">
            <v>0.02</v>
          </cell>
        </row>
        <row r="330">
          <cell r="D330" t="str">
            <v>Absenteeism</v>
          </cell>
          <cell r="E330" t="str">
            <v>apr</v>
          </cell>
          <cell r="F330" t="str">
            <v>may</v>
          </cell>
          <cell r="G330" t="str">
            <v>jun</v>
          </cell>
          <cell r="H330" t="str">
            <v>jul</v>
          </cell>
          <cell r="I330" t="str">
            <v>aug</v>
          </cell>
          <cell r="J330" t="str">
            <v>sep</v>
          </cell>
          <cell r="K330" t="str">
            <v>oct</v>
          </cell>
          <cell r="L330" t="str">
            <v>nov</v>
          </cell>
          <cell r="M330" t="str">
            <v>dec</v>
          </cell>
          <cell r="N330" t="str">
            <v>jan</v>
          </cell>
          <cell r="O330" t="str">
            <v>feb</v>
          </cell>
          <cell r="P330" t="str">
            <v>mar</v>
          </cell>
        </row>
        <row r="331">
          <cell r="D331" t="str">
            <v>Gateshead</v>
          </cell>
          <cell r="E331">
            <v>0</v>
          </cell>
          <cell r="F331">
            <v>0</v>
          </cell>
          <cell r="G331">
            <v>0</v>
          </cell>
          <cell r="H331">
            <v>0</v>
          </cell>
          <cell r="I331">
            <v>0</v>
          </cell>
          <cell r="L331">
            <v>0.01</v>
          </cell>
          <cell r="M331">
            <v>0.01</v>
          </cell>
          <cell r="N331">
            <v>0.01</v>
          </cell>
          <cell r="O331">
            <v>0.01</v>
          </cell>
          <cell r="P331">
            <v>0.01</v>
          </cell>
        </row>
        <row r="332">
          <cell r="D332" t="str">
            <v>Newcastle</v>
          </cell>
          <cell r="E332">
            <v>0</v>
          </cell>
          <cell r="F332">
            <v>0</v>
          </cell>
          <cell r="G332">
            <v>0</v>
          </cell>
          <cell r="H332">
            <v>0</v>
          </cell>
          <cell r="I332">
            <v>0</v>
          </cell>
          <cell r="L332">
            <v>0.01</v>
          </cell>
          <cell r="M332">
            <v>0.01</v>
          </cell>
          <cell r="N332">
            <v>0.01</v>
          </cell>
          <cell r="O332">
            <v>0.01</v>
          </cell>
          <cell r="P332">
            <v>0.01</v>
          </cell>
        </row>
        <row r="333">
          <cell r="D333" t="str">
            <v>East Durham</v>
          </cell>
          <cell r="E333">
            <v>0</v>
          </cell>
          <cell r="F333">
            <v>0</v>
          </cell>
          <cell r="G333">
            <v>0</v>
          </cell>
          <cell r="H333">
            <v>0</v>
          </cell>
          <cell r="I333">
            <v>0</v>
          </cell>
          <cell r="L333">
            <v>0.01</v>
          </cell>
          <cell r="M333">
            <v>0.01</v>
          </cell>
          <cell r="N333">
            <v>0.01</v>
          </cell>
          <cell r="O333">
            <v>0.01</v>
          </cell>
          <cell r="P333">
            <v>0.01</v>
          </cell>
        </row>
        <row r="334">
          <cell r="D334" t="str">
            <v>MPC</v>
          </cell>
          <cell r="E334">
            <v>0</v>
          </cell>
          <cell r="F334">
            <v>0</v>
          </cell>
          <cell r="G334">
            <v>0</v>
          </cell>
          <cell r="H334">
            <v>0</v>
          </cell>
          <cell r="I334">
            <v>0</v>
          </cell>
          <cell r="J334">
            <v>0.01</v>
          </cell>
          <cell r="K334">
            <v>0.01</v>
          </cell>
          <cell r="L334">
            <v>0.01</v>
          </cell>
          <cell r="M334">
            <v>0.01</v>
          </cell>
          <cell r="N334">
            <v>0.01</v>
          </cell>
          <cell r="O334">
            <v>0.01</v>
          </cell>
          <cell r="P334">
            <v>0.01</v>
          </cell>
        </row>
        <row r="335">
          <cell r="D335" t="str">
            <v>PFI</v>
          </cell>
          <cell r="E335">
            <v>0</v>
          </cell>
          <cell r="F335">
            <v>0</v>
          </cell>
          <cell r="G335">
            <v>0</v>
          </cell>
          <cell r="H335">
            <v>0</v>
          </cell>
          <cell r="I335">
            <v>0</v>
          </cell>
          <cell r="J335">
            <v>0.04</v>
          </cell>
          <cell r="K335">
            <v>0.04</v>
          </cell>
          <cell r="L335">
            <v>0.01</v>
          </cell>
          <cell r="M335">
            <v>0.01</v>
          </cell>
          <cell r="N335">
            <v>0.01</v>
          </cell>
          <cell r="O335">
            <v>0.01</v>
          </cell>
          <cell r="P335">
            <v>0.01</v>
          </cell>
        </row>
        <row r="336">
          <cell r="D336" t="str">
            <v>Lambeth</v>
          </cell>
          <cell r="E336">
            <v>0</v>
          </cell>
          <cell r="F336">
            <v>0</v>
          </cell>
          <cell r="G336">
            <v>0</v>
          </cell>
          <cell r="H336">
            <v>0</v>
          </cell>
          <cell r="I336">
            <v>0</v>
          </cell>
          <cell r="L336">
            <v>0.01</v>
          </cell>
          <cell r="M336">
            <v>0.01</v>
          </cell>
          <cell r="N336">
            <v>0.01</v>
          </cell>
          <cell r="O336">
            <v>0.01</v>
          </cell>
          <cell r="P336">
            <v>0.01</v>
          </cell>
        </row>
        <row r="337">
          <cell r="D337" t="str">
            <v>Crawley</v>
          </cell>
          <cell r="E337">
            <v>0</v>
          </cell>
          <cell r="F337">
            <v>0</v>
          </cell>
          <cell r="G337">
            <v>0</v>
          </cell>
          <cell r="H337">
            <v>0</v>
          </cell>
          <cell r="I337">
            <v>0</v>
          </cell>
          <cell r="L337">
            <v>0.01</v>
          </cell>
          <cell r="M337">
            <v>0.01</v>
          </cell>
          <cell r="N337">
            <v>0.01</v>
          </cell>
          <cell r="O337">
            <v>0.01</v>
          </cell>
          <cell r="P337">
            <v>0.01</v>
          </cell>
        </row>
        <row r="338">
          <cell r="D338" t="str">
            <v>Southwark</v>
          </cell>
          <cell r="E338">
            <v>0</v>
          </cell>
          <cell r="F338">
            <v>0</v>
          </cell>
          <cell r="G338">
            <v>0</v>
          </cell>
          <cell r="H338">
            <v>0</v>
          </cell>
          <cell r="I338">
            <v>0</v>
          </cell>
          <cell r="L338">
            <v>0.01</v>
          </cell>
          <cell r="M338">
            <v>0.01</v>
          </cell>
          <cell r="N338">
            <v>0.01</v>
          </cell>
          <cell r="O338">
            <v>0.01</v>
          </cell>
          <cell r="P338">
            <v>0.01</v>
          </cell>
        </row>
        <row r="339">
          <cell r="D339" t="str">
            <v>PCHA</v>
          </cell>
          <cell r="E339">
            <v>0</v>
          </cell>
          <cell r="F339">
            <v>0</v>
          </cell>
          <cell r="G339">
            <v>0</v>
          </cell>
          <cell r="H339">
            <v>0</v>
          </cell>
          <cell r="I339">
            <v>0</v>
          </cell>
          <cell r="L339">
            <v>0.01</v>
          </cell>
          <cell r="M339">
            <v>0.01</v>
          </cell>
          <cell r="N339">
            <v>0.01</v>
          </cell>
          <cell r="O339">
            <v>0.01</v>
          </cell>
          <cell r="P339">
            <v>0.01</v>
          </cell>
        </row>
        <row r="340">
          <cell r="D340" t="str">
            <v>Havering</v>
          </cell>
          <cell r="E340">
            <v>0</v>
          </cell>
          <cell r="F340">
            <v>0</v>
          </cell>
          <cell r="G340">
            <v>0</v>
          </cell>
          <cell r="H340">
            <v>0</v>
          </cell>
          <cell r="I340">
            <v>0</v>
          </cell>
          <cell r="L340">
            <v>0.01</v>
          </cell>
          <cell r="M340">
            <v>0.01</v>
          </cell>
          <cell r="N340">
            <v>0.01</v>
          </cell>
          <cell r="O340">
            <v>0.01</v>
          </cell>
          <cell r="P340">
            <v>0.01</v>
          </cell>
        </row>
        <row r="341">
          <cell r="D341" t="str">
            <v>Redbridge</v>
          </cell>
          <cell r="E341">
            <v>0</v>
          </cell>
          <cell r="F341">
            <v>0</v>
          </cell>
          <cell r="G341">
            <v>0</v>
          </cell>
          <cell r="H341">
            <v>0</v>
          </cell>
          <cell r="I341">
            <v>0</v>
          </cell>
          <cell r="L341">
            <v>0.01</v>
          </cell>
          <cell r="M341">
            <v>0.01</v>
          </cell>
          <cell r="N341">
            <v>0.01</v>
          </cell>
          <cell r="O341">
            <v>0.01</v>
          </cell>
          <cell r="P341">
            <v>0.01</v>
          </cell>
        </row>
        <row r="342">
          <cell r="D342" t="str">
            <v>Tower Hamlets</v>
          </cell>
          <cell r="E342">
            <v>0</v>
          </cell>
          <cell r="F342">
            <v>0</v>
          </cell>
          <cell r="G342">
            <v>0</v>
          </cell>
          <cell r="H342">
            <v>0</v>
          </cell>
          <cell r="I342">
            <v>0</v>
          </cell>
          <cell r="L342">
            <v>0.01</v>
          </cell>
          <cell r="M342">
            <v>0.01</v>
          </cell>
          <cell r="N342">
            <v>0.01</v>
          </cell>
          <cell r="O342">
            <v>0.01</v>
          </cell>
          <cell r="P342">
            <v>0.01</v>
          </cell>
        </row>
        <row r="343">
          <cell r="D343" t="str">
            <v>City Care</v>
          </cell>
          <cell r="E343">
            <v>0</v>
          </cell>
          <cell r="F343">
            <v>0</v>
          </cell>
          <cell r="G343">
            <v>0</v>
          </cell>
          <cell r="H343">
            <v>0</v>
          </cell>
          <cell r="I343">
            <v>0</v>
          </cell>
          <cell r="J343">
            <v>2.9000000000000001E-2</v>
          </cell>
          <cell r="K343">
            <v>2.9000000000000001E-2</v>
          </cell>
          <cell r="L343">
            <v>0.01</v>
          </cell>
          <cell r="M343">
            <v>0.01</v>
          </cell>
          <cell r="N343">
            <v>0.01</v>
          </cell>
          <cell r="O343">
            <v>0.01</v>
          </cell>
          <cell r="P343">
            <v>0.01</v>
          </cell>
        </row>
        <row r="344">
          <cell r="D344" t="str">
            <v>Tamworth</v>
          </cell>
          <cell r="E344">
            <v>0</v>
          </cell>
          <cell r="F344">
            <v>0</v>
          </cell>
          <cell r="G344">
            <v>0</v>
          </cell>
          <cell r="H344">
            <v>0</v>
          </cell>
          <cell r="I344">
            <v>0</v>
          </cell>
          <cell r="L344">
            <v>0.01</v>
          </cell>
          <cell r="M344">
            <v>0.01</v>
          </cell>
          <cell r="N344">
            <v>0.01</v>
          </cell>
          <cell r="O344">
            <v>0.01</v>
          </cell>
          <cell r="P344">
            <v>0.01</v>
          </cell>
        </row>
        <row r="345">
          <cell r="D345" t="str">
            <v>Gloucester</v>
          </cell>
          <cell r="E345">
            <v>0</v>
          </cell>
          <cell r="F345">
            <v>0</v>
          </cell>
          <cell r="G345">
            <v>0</v>
          </cell>
          <cell r="H345">
            <v>0</v>
          </cell>
          <cell r="I345">
            <v>0</v>
          </cell>
          <cell r="L345">
            <v>0.01</v>
          </cell>
          <cell r="M345">
            <v>0.01</v>
          </cell>
          <cell r="N345">
            <v>0.01</v>
          </cell>
          <cell r="O345">
            <v>0.01</v>
          </cell>
          <cell r="P345">
            <v>0.01</v>
          </cell>
        </row>
        <row r="346">
          <cell r="D346" t="str">
            <v>Midland Heart</v>
          </cell>
          <cell r="E346">
            <v>0</v>
          </cell>
          <cell r="F346">
            <v>0</v>
          </cell>
          <cell r="G346">
            <v>0</v>
          </cell>
          <cell r="H346">
            <v>0</v>
          </cell>
          <cell r="I346">
            <v>0</v>
          </cell>
          <cell r="L346">
            <v>0.01</v>
          </cell>
          <cell r="M346">
            <v>0.01</v>
          </cell>
          <cell r="N346">
            <v>0.01</v>
          </cell>
          <cell r="O346">
            <v>0.01</v>
          </cell>
          <cell r="P346">
            <v>0.01</v>
          </cell>
        </row>
        <row r="347">
          <cell r="D347" t="str">
            <v>Manchester Working</v>
          </cell>
          <cell r="E347">
            <v>0</v>
          </cell>
          <cell r="F347">
            <v>0</v>
          </cell>
          <cell r="G347">
            <v>0</v>
          </cell>
          <cell r="H347">
            <v>0</v>
          </cell>
          <cell r="I347">
            <v>0</v>
          </cell>
          <cell r="L347">
            <v>0.01</v>
          </cell>
          <cell r="M347">
            <v>0.01</v>
          </cell>
          <cell r="N347">
            <v>0.01</v>
          </cell>
          <cell r="O347">
            <v>0.01</v>
          </cell>
          <cell r="P347">
            <v>0.01</v>
          </cell>
        </row>
        <row r="348">
          <cell r="D348" t="str">
            <v>Riverside</v>
          </cell>
          <cell r="E348">
            <v>0</v>
          </cell>
          <cell r="F348">
            <v>0</v>
          </cell>
          <cell r="G348">
            <v>0</v>
          </cell>
          <cell r="H348">
            <v>0</v>
          </cell>
          <cell r="I348">
            <v>0</v>
          </cell>
          <cell r="L348">
            <v>0.01</v>
          </cell>
          <cell r="M348">
            <v>0.01</v>
          </cell>
          <cell r="N348">
            <v>0.01</v>
          </cell>
          <cell r="O348">
            <v>0.01</v>
          </cell>
          <cell r="P348">
            <v>0.01</v>
          </cell>
        </row>
        <row r="349">
          <cell r="D349" t="str">
            <v>Group</v>
          </cell>
          <cell r="E349">
            <v>0</v>
          </cell>
          <cell r="F349">
            <v>0</v>
          </cell>
          <cell r="G349">
            <v>0</v>
          </cell>
          <cell r="H349">
            <v>0</v>
          </cell>
          <cell r="I349">
            <v>0</v>
          </cell>
          <cell r="J349">
            <v>2.4E-2</v>
          </cell>
          <cell r="K349">
            <v>2.4E-2</v>
          </cell>
          <cell r="L349">
            <v>0.01</v>
          </cell>
          <cell r="M349">
            <v>0.01</v>
          </cell>
          <cell r="N349">
            <v>0.01</v>
          </cell>
          <cell r="O349">
            <v>0.01</v>
          </cell>
          <cell r="P349">
            <v>0.01</v>
          </cell>
        </row>
        <row r="350">
          <cell r="D350" t="str">
            <v>NPD</v>
          </cell>
          <cell r="E350">
            <v>0</v>
          </cell>
          <cell r="F350">
            <v>0</v>
          </cell>
          <cell r="G350">
            <v>0</v>
          </cell>
          <cell r="H350">
            <v>0</v>
          </cell>
          <cell r="I350">
            <v>0</v>
          </cell>
          <cell r="L350">
            <v>0.01</v>
          </cell>
          <cell r="M350">
            <v>0.01</v>
          </cell>
          <cell r="N350">
            <v>0.01</v>
          </cell>
          <cell r="O350">
            <v>0.01</v>
          </cell>
          <cell r="P350">
            <v>0.01</v>
          </cell>
        </row>
        <row r="351">
          <cell r="D351" t="str">
            <v>Provisions</v>
          </cell>
          <cell r="E351">
            <v>0</v>
          </cell>
          <cell r="F351">
            <v>0</v>
          </cell>
          <cell r="G351">
            <v>0</v>
          </cell>
          <cell r="H351">
            <v>0</v>
          </cell>
          <cell r="I351">
            <v>0</v>
          </cell>
          <cell r="L351">
            <v>0.01</v>
          </cell>
          <cell r="M351">
            <v>0.01</v>
          </cell>
          <cell r="N351">
            <v>0.01</v>
          </cell>
          <cell r="O351">
            <v>0.01</v>
          </cell>
          <cell r="P351">
            <v>0.01</v>
          </cell>
        </row>
        <row r="352">
          <cell r="D352" t="str">
            <v>FRS17</v>
          </cell>
          <cell r="E352">
            <v>0</v>
          </cell>
          <cell r="F352">
            <v>0</v>
          </cell>
          <cell r="G352">
            <v>0</v>
          </cell>
          <cell r="H352">
            <v>0</v>
          </cell>
          <cell r="I352">
            <v>0</v>
          </cell>
          <cell r="L352">
            <v>0.01</v>
          </cell>
          <cell r="M352">
            <v>0.01</v>
          </cell>
          <cell r="N352">
            <v>0.01</v>
          </cell>
          <cell r="O352">
            <v>0.01</v>
          </cell>
          <cell r="P352">
            <v>0.01</v>
          </cell>
        </row>
        <row r="353">
          <cell r="D353" t="str">
            <v>Dummy 5</v>
          </cell>
          <cell r="E353">
            <v>0</v>
          </cell>
          <cell r="F353">
            <v>0</v>
          </cell>
          <cell r="G353">
            <v>0</v>
          </cell>
          <cell r="H353">
            <v>0</v>
          </cell>
          <cell r="I353">
            <v>0</v>
          </cell>
          <cell r="L353">
            <v>0.01</v>
          </cell>
          <cell r="M353">
            <v>0.01</v>
          </cell>
          <cell r="N353">
            <v>0.01</v>
          </cell>
          <cell r="O353">
            <v>0.01</v>
          </cell>
          <cell r="P353">
            <v>0.01</v>
          </cell>
        </row>
        <row r="354">
          <cell r="D354" t="str">
            <v>Dummy 6</v>
          </cell>
          <cell r="E354">
            <v>0</v>
          </cell>
          <cell r="F354">
            <v>0</v>
          </cell>
          <cell r="G354">
            <v>0</v>
          </cell>
          <cell r="H354">
            <v>0</v>
          </cell>
          <cell r="I354">
            <v>0</v>
          </cell>
          <cell r="L354">
            <v>0.01</v>
          </cell>
          <cell r="M354">
            <v>0.01</v>
          </cell>
          <cell r="N354">
            <v>0.01</v>
          </cell>
          <cell r="O354">
            <v>0.01</v>
          </cell>
          <cell r="P354">
            <v>0.01</v>
          </cell>
        </row>
        <row r="355">
          <cell r="D355" t="str">
            <v>Dummy 7</v>
          </cell>
          <cell r="E355">
            <v>0</v>
          </cell>
          <cell r="F355">
            <v>0</v>
          </cell>
          <cell r="G355">
            <v>0</v>
          </cell>
          <cell r="H355">
            <v>0</v>
          </cell>
          <cell r="I355">
            <v>0</v>
          </cell>
          <cell r="L355">
            <v>0.01</v>
          </cell>
          <cell r="M355">
            <v>0.01</v>
          </cell>
          <cell r="N355">
            <v>0.01</v>
          </cell>
          <cell r="O355">
            <v>0.01</v>
          </cell>
          <cell r="P355">
            <v>0.01</v>
          </cell>
        </row>
        <row r="356">
          <cell r="D356" t="str">
            <v>NE</v>
          </cell>
          <cell r="E356">
            <v>0</v>
          </cell>
          <cell r="F356">
            <v>0</v>
          </cell>
          <cell r="G356">
            <v>0</v>
          </cell>
          <cell r="H356">
            <v>0</v>
          </cell>
          <cell r="I356">
            <v>0</v>
          </cell>
          <cell r="J356">
            <v>0.06</v>
          </cell>
          <cell r="K356">
            <v>0.06</v>
          </cell>
          <cell r="L356">
            <v>0.01</v>
          </cell>
          <cell r="M356">
            <v>0.01</v>
          </cell>
          <cell r="N356">
            <v>0.01</v>
          </cell>
          <cell r="O356">
            <v>0.01</v>
          </cell>
          <cell r="P356">
            <v>0.01</v>
          </cell>
        </row>
        <row r="357">
          <cell r="D357" t="str">
            <v>SE</v>
          </cell>
          <cell r="E357">
            <v>0</v>
          </cell>
          <cell r="F357">
            <v>0</v>
          </cell>
          <cell r="G357">
            <v>0</v>
          </cell>
          <cell r="H357">
            <v>0</v>
          </cell>
          <cell r="I357">
            <v>0</v>
          </cell>
          <cell r="J357">
            <v>0.04</v>
          </cell>
          <cell r="K357">
            <v>0.04</v>
          </cell>
          <cell r="L357">
            <v>0.01</v>
          </cell>
          <cell r="M357">
            <v>0.01</v>
          </cell>
          <cell r="N357">
            <v>0.01</v>
          </cell>
          <cell r="O357">
            <v>0.01</v>
          </cell>
          <cell r="P357">
            <v>0.01</v>
          </cell>
        </row>
        <row r="358">
          <cell r="D358" t="str">
            <v>Midlands</v>
          </cell>
          <cell r="E358">
            <v>0</v>
          </cell>
          <cell r="F358">
            <v>0</v>
          </cell>
          <cell r="G358">
            <v>0</v>
          </cell>
          <cell r="H358">
            <v>0</v>
          </cell>
          <cell r="I358">
            <v>0</v>
          </cell>
          <cell r="J358">
            <v>0.03</v>
          </cell>
          <cell r="K358">
            <v>0.03</v>
          </cell>
          <cell r="L358">
            <v>0.01</v>
          </cell>
          <cell r="M358">
            <v>0.01</v>
          </cell>
          <cell r="N358">
            <v>0.01</v>
          </cell>
          <cell r="O358">
            <v>0.01</v>
          </cell>
          <cell r="P358">
            <v>0.01</v>
          </cell>
        </row>
        <row r="359">
          <cell r="D359" t="str">
            <v>NW</v>
          </cell>
          <cell r="E359">
            <v>0</v>
          </cell>
          <cell r="F359">
            <v>0</v>
          </cell>
          <cell r="G359">
            <v>0</v>
          </cell>
          <cell r="H359">
            <v>0</v>
          </cell>
          <cell r="I359">
            <v>0</v>
          </cell>
          <cell r="J359">
            <v>0.03</v>
          </cell>
          <cell r="K359">
            <v>0.03</v>
          </cell>
          <cell r="L359">
            <v>0.01</v>
          </cell>
          <cell r="M359">
            <v>0.01</v>
          </cell>
          <cell r="N359">
            <v>0.01</v>
          </cell>
          <cell r="O359">
            <v>0.01</v>
          </cell>
          <cell r="P359">
            <v>0.01</v>
          </cell>
        </row>
        <row r="360">
          <cell r="D360" t="str">
            <v>All</v>
          </cell>
          <cell r="E360">
            <v>0</v>
          </cell>
          <cell r="F360">
            <v>0</v>
          </cell>
          <cell r="G360">
            <v>0</v>
          </cell>
          <cell r="H360">
            <v>0</v>
          </cell>
          <cell r="I360">
            <v>0</v>
          </cell>
          <cell r="J360">
            <v>3.2240396927016648E-2</v>
          </cell>
          <cell r="K360">
            <v>3.2240396927016648E-2</v>
          </cell>
          <cell r="L360" t="e">
            <v>#DIV/0!</v>
          </cell>
          <cell r="M360" t="e">
            <v>#DIV/0!</v>
          </cell>
          <cell r="N360" t="e">
            <v>#DIV/0!</v>
          </cell>
          <cell r="O360" t="e">
            <v>#DIV/0!</v>
          </cell>
          <cell r="P360" t="e">
            <v>#DIV/0!</v>
          </cell>
        </row>
        <row r="362">
          <cell r="D362" t="str">
            <v>DeliveryActual</v>
          </cell>
          <cell r="E362" t="str">
            <v>apr</v>
          </cell>
          <cell r="F362" t="str">
            <v>may</v>
          </cell>
          <cell r="G362" t="str">
            <v>jun</v>
          </cell>
          <cell r="H362" t="str">
            <v>jul</v>
          </cell>
          <cell r="I362" t="str">
            <v>aug</v>
          </cell>
          <cell r="J362" t="str">
            <v>sep</v>
          </cell>
          <cell r="K362" t="str">
            <v>oct</v>
          </cell>
          <cell r="L362" t="str">
            <v>nov</v>
          </cell>
          <cell r="M362" t="str">
            <v>dec</v>
          </cell>
          <cell r="N362" t="str">
            <v>jan</v>
          </cell>
          <cell r="O362" t="str">
            <v>feb</v>
          </cell>
          <cell r="P362" t="str">
            <v>mar</v>
          </cell>
        </row>
        <row r="363">
          <cell r="D363" t="str">
            <v>Gateshead</v>
          </cell>
          <cell r="E363">
            <v>0</v>
          </cell>
          <cell r="F363">
            <v>0</v>
          </cell>
          <cell r="G363">
            <v>0</v>
          </cell>
          <cell r="H363">
            <v>0</v>
          </cell>
          <cell r="I363">
            <v>0</v>
          </cell>
          <cell r="J363">
            <v>0.94</v>
          </cell>
          <cell r="K363">
            <v>0.95</v>
          </cell>
          <cell r="L363">
            <v>0.7</v>
          </cell>
          <cell r="M363">
            <v>0.7</v>
          </cell>
          <cell r="N363">
            <v>0.7</v>
          </cell>
          <cell r="O363">
            <v>0.7</v>
          </cell>
          <cell r="P363">
            <v>0.7</v>
          </cell>
        </row>
        <row r="364">
          <cell r="D364" t="str">
            <v>Newcastle</v>
          </cell>
          <cell r="E364">
            <v>0</v>
          </cell>
          <cell r="F364">
            <v>0</v>
          </cell>
          <cell r="G364">
            <v>0</v>
          </cell>
          <cell r="H364">
            <v>0</v>
          </cell>
          <cell r="I364">
            <v>0</v>
          </cell>
          <cell r="J364">
            <v>0.93</v>
          </cell>
          <cell r="K364">
            <v>0.95</v>
          </cell>
          <cell r="L364">
            <v>0.71</v>
          </cell>
          <cell r="M364">
            <v>0.71</v>
          </cell>
          <cell r="N364">
            <v>0.71</v>
          </cell>
          <cell r="O364">
            <v>0.71</v>
          </cell>
          <cell r="P364">
            <v>0.71</v>
          </cell>
        </row>
        <row r="365">
          <cell r="D365" t="str">
            <v>East Durham</v>
          </cell>
          <cell r="E365">
            <v>0</v>
          </cell>
          <cell r="F365">
            <v>0</v>
          </cell>
          <cell r="G365">
            <v>0</v>
          </cell>
          <cell r="H365">
            <v>0</v>
          </cell>
          <cell r="I365">
            <v>0</v>
          </cell>
          <cell r="J365">
            <v>0.92</v>
          </cell>
          <cell r="K365">
            <v>0.95</v>
          </cell>
          <cell r="L365">
            <v>0.72</v>
          </cell>
          <cell r="M365">
            <v>0.72</v>
          </cell>
          <cell r="N365">
            <v>0.72</v>
          </cell>
          <cell r="O365">
            <v>0.72</v>
          </cell>
          <cell r="P365">
            <v>0.72</v>
          </cell>
        </row>
        <row r="366">
          <cell r="D366" t="str">
            <v>MPC</v>
          </cell>
          <cell r="E366">
            <v>0</v>
          </cell>
          <cell r="F366">
            <v>0</v>
          </cell>
          <cell r="G366">
            <v>0</v>
          </cell>
          <cell r="H366">
            <v>0</v>
          </cell>
          <cell r="I366">
            <v>0</v>
          </cell>
          <cell r="J366">
            <v>0.91</v>
          </cell>
          <cell r="K366">
            <v>0.95</v>
          </cell>
          <cell r="L366">
            <v>0.73</v>
          </cell>
          <cell r="M366">
            <v>0.73</v>
          </cell>
          <cell r="N366">
            <v>0.73</v>
          </cell>
          <cell r="O366">
            <v>0.73</v>
          </cell>
          <cell r="P366">
            <v>0.73</v>
          </cell>
        </row>
        <row r="367">
          <cell r="D367" t="str">
            <v>PFI</v>
          </cell>
          <cell r="E367">
            <v>0</v>
          </cell>
          <cell r="F367">
            <v>0</v>
          </cell>
          <cell r="G367">
            <v>0</v>
          </cell>
          <cell r="H367">
            <v>0</v>
          </cell>
          <cell r="I367">
            <v>0</v>
          </cell>
          <cell r="J367">
            <v>0.9</v>
          </cell>
          <cell r="K367">
            <v>0.95</v>
          </cell>
          <cell r="L367">
            <v>0.74</v>
          </cell>
          <cell r="M367">
            <v>0.74</v>
          </cell>
          <cell r="N367">
            <v>0.74</v>
          </cell>
          <cell r="O367">
            <v>0.74</v>
          </cell>
          <cell r="P367">
            <v>0.74</v>
          </cell>
        </row>
        <row r="368">
          <cell r="D368" t="str">
            <v>Lambeth</v>
          </cell>
          <cell r="E368">
            <v>0</v>
          </cell>
          <cell r="F368">
            <v>0</v>
          </cell>
          <cell r="G368">
            <v>0</v>
          </cell>
          <cell r="H368">
            <v>0</v>
          </cell>
          <cell r="I368">
            <v>0</v>
          </cell>
          <cell r="J368">
            <v>0.89</v>
          </cell>
          <cell r="K368">
            <v>0.95</v>
          </cell>
          <cell r="L368">
            <v>0.75</v>
          </cell>
          <cell r="M368">
            <v>0.75</v>
          </cell>
          <cell r="N368">
            <v>0.75</v>
          </cell>
          <cell r="O368">
            <v>0.75</v>
          </cell>
          <cell r="P368">
            <v>0.75</v>
          </cell>
        </row>
        <row r="369">
          <cell r="D369" t="str">
            <v>Crawley</v>
          </cell>
          <cell r="E369">
            <v>0</v>
          </cell>
          <cell r="F369">
            <v>0</v>
          </cell>
          <cell r="G369">
            <v>0</v>
          </cell>
          <cell r="H369">
            <v>0</v>
          </cell>
          <cell r="I369">
            <v>0</v>
          </cell>
          <cell r="J369">
            <v>0.880000000000001</v>
          </cell>
          <cell r="K369">
            <v>0.95</v>
          </cell>
          <cell r="L369">
            <v>0.76</v>
          </cell>
          <cell r="M369">
            <v>0.76</v>
          </cell>
          <cell r="N369">
            <v>0.76</v>
          </cell>
          <cell r="O369">
            <v>0.76</v>
          </cell>
          <cell r="P369">
            <v>0.76</v>
          </cell>
        </row>
        <row r="370">
          <cell r="D370" t="str">
            <v>Southwark</v>
          </cell>
          <cell r="E370">
            <v>0</v>
          </cell>
          <cell r="F370">
            <v>0</v>
          </cell>
          <cell r="G370">
            <v>0</v>
          </cell>
          <cell r="H370">
            <v>0</v>
          </cell>
          <cell r="I370">
            <v>0</v>
          </cell>
          <cell r="J370">
            <v>0.87000000000000099</v>
          </cell>
          <cell r="K370">
            <v>0.95</v>
          </cell>
          <cell r="L370">
            <v>0.77</v>
          </cell>
          <cell r="M370">
            <v>0.77</v>
          </cell>
          <cell r="N370">
            <v>0.77</v>
          </cell>
          <cell r="O370">
            <v>0.77</v>
          </cell>
          <cell r="P370">
            <v>0.77</v>
          </cell>
        </row>
        <row r="371">
          <cell r="D371" t="str">
            <v>PCHA</v>
          </cell>
          <cell r="E371">
            <v>0</v>
          </cell>
          <cell r="F371">
            <v>0</v>
          </cell>
          <cell r="G371">
            <v>0</v>
          </cell>
          <cell r="H371">
            <v>0</v>
          </cell>
          <cell r="I371">
            <v>0</v>
          </cell>
          <cell r="J371">
            <v>0.86000000000000099</v>
          </cell>
          <cell r="K371">
            <v>0.95</v>
          </cell>
          <cell r="L371">
            <v>0.78</v>
          </cell>
          <cell r="M371">
            <v>0.78</v>
          </cell>
          <cell r="N371">
            <v>0.78</v>
          </cell>
          <cell r="O371">
            <v>0.78</v>
          </cell>
          <cell r="P371">
            <v>0.78</v>
          </cell>
        </row>
        <row r="372">
          <cell r="D372" t="str">
            <v>Havering</v>
          </cell>
          <cell r="E372">
            <v>0</v>
          </cell>
          <cell r="F372">
            <v>0</v>
          </cell>
          <cell r="G372">
            <v>0</v>
          </cell>
          <cell r="H372">
            <v>0</v>
          </cell>
          <cell r="I372">
            <v>0</v>
          </cell>
          <cell r="J372">
            <v>0.85000000000000098</v>
          </cell>
          <cell r="K372">
            <v>0.95</v>
          </cell>
          <cell r="L372">
            <v>0.79</v>
          </cell>
          <cell r="M372">
            <v>0.79</v>
          </cell>
          <cell r="N372">
            <v>0.79</v>
          </cell>
          <cell r="O372">
            <v>0.79</v>
          </cell>
          <cell r="P372">
            <v>0.79</v>
          </cell>
        </row>
        <row r="373">
          <cell r="D373" t="str">
            <v>Redbridge</v>
          </cell>
          <cell r="E373">
            <v>0</v>
          </cell>
          <cell r="F373">
            <v>0</v>
          </cell>
          <cell r="G373">
            <v>0</v>
          </cell>
          <cell r="H373">
            <v>0</v>
          </cell>
          <cell r="I373">
            <v>0</v>
          </cell>
          <cell r="J373">
            <v>0.84000000000000097</v>
          </cell>
          <cell r="K373">
            <v>0.95</v>
          </cell>
          <cell r="L373">
            <v>0.8</v>
          </cell>
          <cell r="M373">
            <v>0.8</v>
          </cell>
          <cell r="N373">
            <v>0.8</v>
          </cell>
          <cell r="O373">
            <v>0.8</v>
          </cell>
          <cell r="P373">
            <v>0.8</v>
          </cell>
        </row>
        <row r="374">
          <cell r="D374" t="str">
            <v>Tower Hamlets</v>
          </cell>
          <cell r="E374">
            <v>0</v>
          </cell>
          <cell r="F374">
            <v>0</v>
          </cell>
          <cell r="G374">
            <v>0</v>
          </cell>
          <cell r="H374">
            <v>0</v>
          </cell>
          <cell r="I374">
            <v>0</v>
          </cell>
          <cell r="J374">
            <v>0.83000000000000096</v>
          </cell>
          <cell r="K374">
            <v>0.95</v>
          </cell>
          <cell r="L374">
            <v>0.81</v>
          </cell>
          <cell r="M374">
            <v>0.81</v>
          </cell>
          <cell r="N374">
            <v>0.81</v>
          </cell>
          <cell r="O374">
            <v>0.81</v>
          </cell>
          <cell r="P374">
            <v>0.81</v>
          </cell>
        </row>
        <row r="375">
          <cell r="D375" t="str">
            <v>City Care</v>
          </cell>
          <cell r="E375">
            <v>0</v>
          </cell>
          <cell r="F375">
            <v>0</v>
          </cell>
          <cell r="G375">
            <v>0</v>
          </cell>
          <cell r="H375">
            <v>0</v>
          </cell>
          <cell r="I375">
            <v>0</v>
          </cell>
          <cell r="J375">
            <v>0.82000000000000095</v>
          </cell>
          <cell r="K375">
            <v>0.95</v>
          </cell>
          <cell r="L375">
            <v>0.82</v>
          </cell>
          <cell r="M375">
            <v>0.82</v>
          </cell>
          <cell r="N375">
            <v>0.82</v>
          </cell>
          <cell r="O375">
            <v>0.82</v>
          </cell>
          <cell r="P375">
            <v>0.82</v>
          </cell>
        </row>
        <row r="376">
          <cell r="D376" t="str">
            <v>Tamworth</v>
          </cell>
          <cell r="E376">
            <v>0</v>
          </cell>
          <cell r="F376">
            <v>0</v>
          </cell>
          <cell r="G376">
            <v>0</v>
          </cell>
          <cell r="H376">
            <v>0</v>
          </cell>
          <cell r="I376">
            <v>0</v>
          </cell>
          <cell r="J376">
            <v>0.81000000000000105</v>
          </cell>
          <cell r="K376">
            <v>0.95</v>
          </cell>
          <cell r="L376">
            <v>0.83</v>
          </cell>
          <cell r="M376">
            <v>0.83</v>
          </cell>
          <cell r="N376">
            <v>0.83</v>
          </cell>
          <cell r="O376">
            <v>0.83</v>
          </cell>
          <cell r="P376">
            <v>0.83</v>
          </cell>
        </row>
        <row r="377">
          <cell r="D377" t="str">
            <v>Gloucester</v>
          </cell>
          <cell r="E377">
            <v>0</v>
          </cell>
          <cell r="F377">
            <v>0</v>
          </cell>
          <cell r="G377">
            <v>0</v>
          </cell>
          <cell r="H377">
            <v>0</v>
          </cell>
          <cell r="I377">
            <v>0</v>
          </cell>
          <cell r="J377">
            <v>0.80000000000000104</v>
          </cell>
          <cell r="K377">
            <v>0.95</v>
          </cell>
          <cell r="L377">
            <v>0.84</v>
          </cell>
          <cell r="M377">
            <v>0.84</v>
          </cell>
          <cell r="N377">
            <v>0.84</v>
          </cell>
          <cell r="O377">
            <v>0.84</v>
          </cell>
          <cell r="P377">
            <v>0.84</v>
          </cell>
        </row>
        <row r="378">
          <cell r="D378" t="str">
            <v>Midland Heart</v>
          </cell>
          <cell r="E378">
            <v>0</v>
          </cell>
          <cell r="F378">
            <v>0</v>
          </cell>
          <cell r="G378">
            <v>0</v>
          </cell>
          <cell r="H378">
            <v>0</v>
          </cell>
          <cell r="I378">
            <v>0</v>
          </cell>
          <cell r="J378">
            <v>0.79000000000000203</v>
          </cell>
          <cell r="K378">
            <v>0.95</v>
          </cell>
          <cell r="L378">
            <v>0.85</v>
          </cell>
          <cell r="M378">
            <v>0.85</v>
          </cell>
          <cell r="N378">
            <v>0.85</v>
          </cell>
          <cell r="O378">
            <v>0.85</v>
          </cell>
          <cell r="P378">
            <v>0.85</v>
          </cell>
        </row>
        <row r="379">
          <cell r="D379" t="str">
            <v>Manchester Working</v>
          </cell>
          <cell r="E379">
            <v>0</v>
          </cell>
          <cell r="F379">
            <v>0</v>
          </cell>
          <cell r="G379">
            <v>0</v>
          </cell>
          <cell r="H379">
            <v>0</v>
          </cell>
          <cell r="I379">
            <v>0</v>
          </cell>
          <cell r="J379">
            <v>0.78000000000000203</v>
          </cell>
          <cell r="K379">
            <v>0.95</v>
          </cell>
          <cell r="L379">
            <v>0.86</v>
          </cell>
          <cell r="M379">
            <v>0.86</v>
          </cell>
          <cell r="N379">
            <v>0.86</v>
          </cell>
          <cell r="O379">
            <v>0.86</v>
          </cell>
          <cell r="P379">
            <v>0.86</v>
          </cell>
        </row>
        <row r="380">
          <cell r="D380" t="str">
            <v>Riverside</v>
          </cell>
          <cell r="E380">
            <v>0</v>
          </cell>
          <cell r="F380">
            <v>0</v>
          </cell>
          <cell r="G380">
            <v>0</v>
          </cell>
          <cell r="H380">
            <v>0</v>
          </cell>
          <cell r="I380">
            <v>0</v>
          </cell>
          <cell r="J380">
            <v>0.77000000000000202</v>
          </cell>
          <cell r="K380">
            <v>0.95</v>
          </cell>
          <cell r="L380">
            <v>0.87</v>
          </cell>
          <cell r="M380">
            <v>0.87</v>
          </cell>
          <cell r="N380">
            <v>0.87</v>
          </cell>
          <cell r="O380">
            <v>0.87</v>
          </cell>
          <cell r="P380">
            <v>0.87</v>
          </cell>
        </row>
        <row r="381">
          <cell r="D381" t="str">
            <v>Group</v>
          </cell>
          <cell r="E381">
            <v>0</v>
          </cell>
          <cell r="F381">
            <v>0</v>
          </cell>
          <cell r="G381">
            <v>0</v>
          </cell>
          <cell r="H381">
            <v>0</v>
          </cell>
          <cell r="I381">
            <v>0</v>
          </cell>
          <cell r="J381">
            <v>0.76000000000000201</v>
          </cell>
          <cell r="K381">
            <v>0.95</v>
          </cell>
          <cell r="L381">
            <v>0.88</v>
          </cell>
          <cell r="M381">
            <v>0.88</v>
          </cell>
          <cell r="N381">
            <v>0.88</v>
          </cell>
          <cell r="O381">
            <v>0.88</v>
          </cell>
          <cell r="P381">
            <v>0.88</v>
          </cell>
        </row>
        <row r="382">
          <cell r="D382" t="str">
            <v>NPD</v>
          </cell>
          <cell r="E382">
            <v>0</v>
          </cell>
          <cell r="F382">
            <v>0</v>
          </cell>
          <cell r="G382">
            <v>0</v>
          </cell>
          <cell r="H382">
            <v>0</v>
          </cell>
          <cell r="I382">
            <v>0</v>
          </cell>
          <cell r="J382">
            <v>0.750000000000002</v>
          </cell>
          <cell r="K382">
            <v>0.95</v>
          </cell>
          <cell r="L382">
            <v>0.89</v>
          </cell>
          <cell r="M382">
            <v>0.89</v>
          </cell>
          <cell r="N382">
            <v>0.89</v>
          </cell>
          <cell r="O382">
            <v>0.89</v>
          </cell>
          <cell r="P382">
            <v>0.89</v>
          </cell>
        </row>
        <row r="383">
          <cell r="D383" t="str">
            <v>Provisions</v>
          </cell>
          <cell r="E383">
            <v>0</v>
          </cell>
          <cell r="F383">
            <v>0</v>
          </cell>
          <cell r="G383">
            <v>0</v>
          </cell>
          <cell r="H383">
            <v>0</v>
          </cell>
          <cell r="I383">
            <v>0</v>
          </cell>
          <cell r="J383">
            <v>0.74000000000000199</v>
          </cell>
          <cell r="K383">
            <v>0.95</v>
          </cell>
          <cell r="L383">
            <v>0.9</v>
          </cell>
          <cell r="M383">
            <v>0.9</v>
          </cell>
          <cell r="N383">
            <v>0.9</v>
          </cell>
          <cell r="O383">
            <v>0.9</v>
          </cell>
          <cell r="P383">
            <v>0.9</v>
          </cell>
        </row>
        <row r="384">
          <cell r="D384" t="str">
            <v>FRS17</v>
          </cell>
          <cell r="E384">
            <v>0</v>
          </cell>
          <cell r="F384">
            <v>0</v>
          </cell>
          <cell r="G384">
            <v>0</v>
          </cell>
          <cell r="H384">
            <v>0</v>
          </cell>
          <cell r="I384">
            <v>0</v>
          </cell>
          <cell r="J384">
            <v>0.73000000000000198</v>
          </cell>
          <cell r="K384">
            <v>0.95</v>
          </cell>
          <cell r="L384">
            <v>0.91</v>
          </cell>
          <cell r="M384">
            <v>0.91</v>
          </cell>
          <cell r="N384">
            <v>0.91</v>
          </cell>
          <cell r="O384">
            <v>0.91</v>
          </cell>
          <cell r="P384">
            <v>0.91</v>
          </cell>
        </row>
        <row r="385">
          <cell r="D385" t="str">
            <v>Dummy 5</v>
          </cell>
          <cell r="E385">
            <v>0</v>
          </cell>
          <cell r="F385">
            <v>0</v>
          </cell>
          <cell r="G385">
            <v>0</v>
          </cell>
          <cell r="H385">
            <v>0</v>
          </cell>
          <cell r="I385">
            <v>0</v>
          </cell>
          <cell r="J385">
            <v>0.72000000000000197</v>
          </cell>
          <cell r="K385">
            <v>0.95</v>
          </cell>
          <cell r="L385">
            <v>0.92</v>
          </cell>
          <cell r="M385">
            <v>0.92</v>
          </cell>
          <cell r="N385">
            <v>0.92</v>
          </cell>
          <cell r="O385">
            <v>0.92</v>
          </cell>
          <cell r="P385">
            <v>0.92</v>
          </cell>
        </row>
        <row r="386">
          <cell r="D386" t="str">
            <v>Dummy 6</v>
          </cell>
          <cell r="E386">
            <v>0</v>
          </cell>
          <cell r="F386">
            <v>0</v>
          </cell>
          <cell r="G386">
            <v>0</v>
          </cell>
          <cell r="H386">
            <v>0</v>
          </cell>
          <cell r="I386">
            <v>0</v>
          </cell>
          <cell r="J386">
            <v>0.71000000000000196</v>
          </cell>
          <cell r="K386">
            <v>0.95</v>
          </cell>
          <cell r="L386">
            <v>0.93</v>
          </cell>
          <cell r="M386">
            <v>0.93</v>
          </cell>
          <cell r="N386">
            <v>0.93</v>
          </cell>
          <cell r="O386">
            <v>0.93</v>
          </cell>
          <cell r="P386">
            <v>0.93</v>
          </cell>
        </row>
        <row r="387">
          <cell r="D387" t="str">
            <v>Dummy 7</v>
          </cell>
          <cell r="E387">
            <v>0</v>
          </cell>
          <cell r="F387">
            <v>0</v>
          </cell>
          <cell r="G387">
            <v>0</v>
          </cell>
          <cell r="H387">
            <v>0</v>
          </cell>
          <cell r="I387">
            <v>0</v>
          </cell>
          <cell r="J387">
            <v>0.70000000000000195</v>
          </cell>
          <cell r="K387">
            <v>0.95</v>
          </cell>
          <cell r="L387">
            <v>0.94</v>
          </cell>
          <cell r="M387">
            <v>0.94</v>
          </cell>
          <cell r="N387">
            <v>0.94</v>
          </cell>
          <cell r="O387">
            <v>0.94</v>
          </cell>
          <cell r="P387">
            <v>0.94</v>
          </cell>
        </row>
        <row r="388">
          <cell r="D388" t="str">
            <v>NE</v>
          </cell>
          <cell r="E388">
            <v>0</v>
          </cell>
          <cell r="F388">
            <v>0</v>
          </cell>
          <cell r="G388">
            <v>0</v>
          </cell>
          <cell r="H388">
            <v>0</v>
          </cell>
          <cell r="I388">
            <v>0</v>
          </cell>
          <cell r="J388">
            <v>0.93</v>
          </cell>
          <cell r="K388">
            <v>0.94999999999999984</v>
          </cell>
          <cell r="L388">
            <v>0.71</v>
          </cell>
          <cell r="M388">
            <v>0.71</v>
          </cell>
          <cell r="N388">
            <v>0.71</v>
          </cell>
          <cell r="O388">
            <v>0.71</v>
          </cell>
          <cell r="P388">
            <v>0.71</v>
          </cell>
        </row>
        <row r="389">
          <cell r="D389" t="str">
            <v>SE</v>
          </cell>
          <cell r="E389">
            <v>0</v>
          </cell>
          <cell r="F389">
            <v>0</v>
          </cell>
          <cell r="G389">
            <v>0</v>
          </cell>
          <cell r="H389">
            <v>0</v>
          </cell>
          <cell r="I389">
            <v>0</v>
          </cell>
          <cell r="J389">
            <v>0.86000000000000065</v>
          </cell>
          <cell r="K389">
            <v>0.95000000000000007</v>
          </cell>
          <cell r="L389">
            <v>0.78000000000000014</v>
          </cell>
          <cell r="M389">
            <v>0.78000000000000014</v>
          </cell>
          <cell r="N389">
            <v>0.78000000000000014</v>
          </cell>
          <cell r="O389">
            <v>0.78000000000000014</v>
          </cell>
          <cell r="P389">
            <v>0.78000000000000014</v>
          </cell>
        </row>
        <row r="390">
          <cell r="D390" t="str">
            <v>Midlands</v>
          </cell>
          <cell r="E390">
            <v>0</v>
          </cell>
          <cell r="F390">
            <v>0</v>
          </cell>
          <cell r="G390">
            <v>0</v>
          </cell>
          <cell r="H390">
            <v>0</v>
          </cell>
          <cell r="I390">
            <v>0</v>
          </cell>
          <cell r="J390">
            <v>0.79250000000000154</v>
          </cell>
          <cell r="K390">
            <v>0.95</v>
          </cell>
          <cell r="L390">
            <v>0.84750000000000003</v>
          </cell>
          <cell r="M390">
            <v>0.84750000000000003</v>
          </cell>
          <cell r="N390">
            <v>0.84750000000000003</v>
          </cell>
          <cell r="O390">
            <v>0.84750000000000003</v>
          </cell>
          <cell r="P390">
            <v>0.84750000000000003</v>
          </cell>
        </row>
        <row r="391">
          <cell r="D391" t="str">
            <v>NW</v>
          </cell>
          <cell r="E391">
            <v>0</v>
          </cell>
          <cell r="F391">
            <v>0</v>
          </cell>
          <cell r="G391">
            <v>0</v>
          </cell>
          <cell r="H391">
            <v>0</v>
          </cell>
          <cell r="I391">
            <v>0</v>
          </cell>
          <cell r="J391">
            <v>0.78000000000000203</v>
          </cell>
          <cell r="K391">
            <v>0.95</v>
          </cell>
          <cell r="L391">
            <v>0.86</v>
          </cell>
          <cell r="M391">
            <v>0.86</v>
          </cell>
          <cell r="N391">
            <v>0.86</v>
          </cell>
          <cell r="O391">
            <v>0.86</v>
          </cell>
          <cell r="P391">
            <v>0.86</v>
          </cell>
        </row>
        <row r="392">
          <cell r="D392" t="str">
            <v>All</v>
          </cell>
          <cell r="E392" t="e">
            <v>#DIV/0!</v>
          </cell>
          <cell r="F392" t="e">
            <v>#DIV/0!</v>
          </cell>
          <cell r="G392" t="e">
            <v>#DIV/0!</v>
          </cell>
          <cell r="H392" t="e">
            <v>#DIV/0!</v>
          </cell>
          <cell r="I392" t="e">
            <v>#DIV/0!</v>
          </cell>
          <cell r="J392" t="e">
            <v>#DIV/0!</v>
          </cell>
          <cell r="K392">
            <v>0.95</v>
          </cell>
          <cell r="L392">
            <v>0.83338652717665485</v>
          </cell>
          <cell r="M392">
            <v>0.80300000000000005</v>
          </cell>
          <cell r="N392">
            <v>0.80300000000000005</v>
          </cell>
          <cell r="O392">
            <v>0.80300000000000005</v>
          </cell>
          <cell r="P392">
            <v>0.80300000000000005</v>
          </cell>
        </row>
        <row r="394">
          <cell r="D394" t="str">
            <v>Days since last RIDDOR</v>
          </cell>
          <cell r="E394" t="str">
            <v>apr</v>
          </cell>
          <cell r="F394" t="str">
            <v>may</v>
          </cell>
          <cell r="G394" t="str">
            <v>jun</v>
          </cell>
          <cell r="H394" t="str">
            <v>jul</v>
          </cell>
          <cell r="I394" t="str">
            <v>aug</v>
          </cell>
          <cell r="J394" t="str">
            <v>sep</v>
          </cell>
          <cell r="K394" t="str">
            <v>oct</v>
          </cell>
          <cell r="L394" t="str">
            <v>nov</v>
          </cell>
          <cell r="M394" t="str">
            <v>dec</v>
          </cell>
          <cell r="N394" t="str">
            <v>jan</v>
          </cell>
          <cell r="O394" t="str">
            <v>feb</v>
          </cell>
          <cell r="P394" t="str">
            <v>mar</v>
          </cell>
        </row>
        <row r="395">
          <cell r="D395" t="str">
            <v>Gateshead</v>
          </cell>
          <cell r="E395">
            <v>0</v>
          </cell>
          <cell r="F395">
            <v>0</v>
          </cell>
          <cell r="G395">
            <v>0</v>
          </cell>
          <cell r="H395">
            <v>0</v>
          </cell>
          <cell r="I395">
            <v>0</v>
          </cell>
          <cell r="J395">
            <v>0</v>
          </cell>
          <cell r="K395">
            <v>15</v>
          </cell>
          <cell r="L395">
            <v>7</v>
          </cell>
          <cell r="M395">
            <v>7</v>
          </cell>
          <cell r="N395">
            <v>7</v>
          </cell>
          <cell r="O395">
            <v>7</v>
          </cell>
          <cell r="P395">
            <v>7</v>
          </cell>
        </row>
        <row r="396">
          <cell r="D396" t="str">
            <v>Newcastle</v>
          </cell>
          <cell r="E396">
            <v>0</v>
          </cell>
          <cell r="F396">
            <v>0</v>
          </cell>
          <cell r="G396">
            <v>0</v>
          </cell>
          <cell r="H396">
            <v>0</v>
          </cell>
          <cell r="I396">
            <v>0</v>
          </cell>
          <cell r="J396">
            <v>0</v>
          </cell>
          <cell r="K396">
            <v>45</v>
          </cell>
          <cell r="L396">
            <v>8</v>
          </cell>
          <cell r="M396">
            <v>8</v>
          </cell>
          <cell r="N396">
            <v>8</v>
          </cell>
          <cell r="O396">
            <v>8</v>
          </cell>
          <cell r="P396">
            <v>8</v>
          </cell>
        </row>
        <row r="397">
          <cell r="D397" t="str">
            <v>East Durham</v>
          </cell>
          <cell r="E397">
            <v>0</v>
          </cell>
          <cell r="F397">
            <v>0</v>
          </cell>
          <cell r="G397">
            <v>0</v>
          </cell>
          <cell r="H397">
            <v>0</v>
          </cell>
          <cell r="I397">
            <v>0</v>
          </cell>
          <cell r="J397">
            <v>0</v>
          </cell>
          <cell r="K397">
            <v>15</v>
          </cell>
          <cell r="L397">
            <v>9</v>
          </cell>
          <cell r="M397">
            <v>9</v>
          </cell>
          <cell r="N397">
            <v>9</v>
          </cell>
          <cell r="O397">
            <v>9</v>
          </cell>
          <cell r="P397">
            <v>9</v>
          </cell>
        </row>
        <row r="398">
          <cell r="D398" t="str">
            <v>MPC</v>
          </cell>
          <cell r="E398">
            <v>0</v>
          </cell>
          <cell r="F398">
            <v>0</v>
          </cell>
          <cell r="G398">
            <v>0</v>
          </cell>
          <cell r="H398">
            <v>0</v>
          </cell>
          <cell r="I398">
            <v>0</v>
          </cell>
          <cell r="J398">
            <v>0</v>
          </cell>
          <cell r="K398">
            <v>45</v>
          </cell>
          <cell r="L398">
            <v>10</v>
          </cell>
          <cell r="M398">
            <v>10</v>
          </cell>
          <cell r="N398">
            <v>10</v>
          </cell>
          <cell r="O398">
            <v>10</v>
          </cell>
          <cell r="P398">
            <v>10</v>
          </cell>
        </row>
        <row r="399">
          <cell r="D399" t="str">
            <v>PFI</v>
          </cell>
          <cell r="E399">
            <v>0</v>
          </cell>
          <cell r="F399">
            <v>0</v>
          </cell>
          <cell r="G399">
            <v>0</v>
          </cell>
          <cell r="H399">
            <v>0</v>
          </cell>
          <cell r="I399">
            <v>0</v>
          </cell>
          <cell r="J399">
            <v>0</v>
          </cell>
          <cell r="K399">
            <v>15</v>
          </cell>
          <cell r="L399">
            <v>11</v>
          </cell>
          <cell r="M399">
            <v>11</v>
          </cell>
          <cell r="N399">
            <v>11</v>
          </cell>
          <cell r="O399">
            <v>11</v>
          </cell>
          <cell r="P399">
            <v>11</v>
          </cell>
        </row>
        <row r="400">
          <cell r="D400" t="str">
            <v>Lambeth</v>
          </cell>
          <cell r="E400">
            <v>0</v>
          </cell>
          <cell r="F400">
            <v>0</v>
          </cell>
          <cell r="G400">
            <v>0</v>
          </cell>
          <cell r="H400">
            <v>0</v>
          </cell>
          <cell r="I400">
            <v>0</v>
          </cell>
          <cell r="J400">
            <v>0</v>
          </cell>
          <cell r="K400">
            <v>45</v>
          </cell>
          <cell r="L400">
            <v>12</v>
          </cell>
          <cell r="M400">
            <v>12</v>
          </cell>
          <cell r="N400">
            <v>12</v>
          </cell>
          <cell r="O400">
            <v>12</v>
          </cell>
          <cell r="P400">
            <v>12</v>
          </cell>
        </row>
        <row r="401">
          <cell r="D401" t="str">
            <v>Crawley</v>
          </cell>
          <cell r="E401">
            <v>0</v>
          </cell>
          <cell r="F401">
            <v>0</v>
          </cell>
          <cell r="G401">
            <v>0</v>
          </cell>
          <cell r="H401">
            <v>0</v>
          </cell>
          <cell r="I401">
            <v>0</v>
          </cell>
          <cell r="J401">
            <v>0</v>
          </cell>
          <cell r="K401">
            <v>45</v>
          </cell>
          <cell r="L401">
            <v>13</v>
          </cell>
          <cell r="M401">
            <v>13</v>
          </cell>
          <cell r="N401">
            <v>13</v>
          </cell>
          <cell r="O401">
            <v>13</v>
          </cell>
          <cell r="P401">
            <v>13</v>
          </cell>
        </row>
        <row r="402">
          <cell r="D402" t="str">
            <v>Southwark</v>
          </cell>
          <cell r="E402">
            <v>0</v>
          </cell>
          <cell r="F402">
            <v>0</v>
          </cell>
          <cell r="G402">
            <v>0</v>
          </cell>
          <cell r="H402">
            <v>0</v>
          </cell>
          <cell r="I402">
            <v>0</v>
          </cell>
          <cell r="J402">
            <v>0</v>
          </cell>
          <cell r="K402">
            <v>45</v>
          </cell>
          <cell r="L402">
            <v>14</v>
          </cell>
          <cell r="M402">
            <v>14</v>
          </cell>
          <cell r="N402">
            <v>14</v>
          </cell>
          <cell r="O402">
            <v>14</v>
          </cell>
          <cell r="P402">
            <v>14</v>
          </cell>
        </row>
        <row r="403">
          <cell r="D403" t="str">
            <v>PCHA</v>
          </cell>
          <cell r="E403">
            <v>0</v>
          </cell>
          <cell r="F403">
            <v>0</v>
          </cell>
          <cell r="G403">
            <v>0</v>
          </cell>
          <cell r="H403">
            <v>0</v>
          </cell>
          <cell r="I403">
            <v>0</v>
          </cell>
          <cell r="J403">
            <v>0</v>
          </cell>
          <cell r="K403">
            <v>45</v>
          </cell>
          <cell r="L403">
            <v>15</v>
          </cell>
          <cell r="M403">
            <v>15</v>
          </cell>
          <cell r="N403">
            <v>15</v>
          </cell>
          <cell r="O403">
            <v>15</v>
          </cell>
          <cell r="P403">
            <v>15</v>
          </cell>
        </row>
        <row r="404">
          <cell r="D404" t="str">
            <v>Havering</v>
          </cell>
          <cell r="E404">
            <v>0</v>
          </cell>
          <cell r="F404">
            <v>0</v>
          </cell>
          <cell r="G404">
            <v>0</v>
          </cell>
          <cell r="H404">
            <v>0</v>
          </cell>
          <cell r="I404">
            <v>0</v>
          </cell>
          <cell r="J404">
            <v>0</v>
          </cell>
          <cell r="K404">
            <v>45</v>
          </cell>
          <cell r="L404">
            <v>16</v>
          </cell>
          <cell r="M404">
            <v>16</v>
          </cell>
          <cell r="N404">
            <v>16</v>
          </cell>
          <cell r="O404">
            <v>16</v>
          </cell>
          <cell r="P404">
            <v>16</v>
          </cell>
        </row>
        <row r="405">
          <cell r="D405" t="str">
            <v>Redbridge</v>
          </cell>
          <cell r="E405">
            <v>0</v>
          </cell>
          <cell r="F405">
            <v>0</v>
          </cell>
          <cell r="G405">
            <v>0</v>
          </cell>
          <cell r="H405">
            <v>0</v>
          </cell>
          <cell r="I405">
            <v>0</v>
          </cell>
          <cell r="J405">
            <v>0</v>
          </cell>
          <cell r="K405">
            <v>45</v>
          </cell>
          <cell r="L405">
            <v>17</v>
          </cell>
          <cell r="M405">
            <v>17</v>
          </cell>
          <cell r="N405">
            <v>17</v>
          </cell>
          <cell r="O405">
            <v>17</v>
          </cell>
          <cell r="P405">
            <v>17</v>
          </cell>
        </row>
        <row r="406">
          <cell r="D406" t="str">
            <v>Tower Hamlets</v>
          </cell>
          <cell r="E406">
            <v>0</v>
          </cell>
          <cell r="F406">
            <v>0</v>
          </cell>
          <cell r="G406">
            <v>0</v>
          </cell>
          <cell r="H406">
            <v>0</v>
          </cell>
          <cell r="I406">
            <v>0</v>
          </cell>
          <cell r="J406">
            <v>0</v>
          </cell>
          <cell r="K406">
            <v>45</v>
          </cell>
          <cell r="L406">
            <v>18</v>
          </cell>
          <cell r="M406">
            <v>18</v>
          </cell>
          <cell r="N406">
            <v>18</v>
          </cell>
          <cell r="O406">
            <v>18</v>
          </cell>
          <cell r="P406">
            <v>18</v>
          </cell>
        </row>
        <row r="407">
          <cell r="D407" t="str">
            <v>City Care</v>
          </cell>
          <cell r="E407">
            <v>0</v>
          </cell>
          <cell r="F407">
            <v>0</v>
          </cell>
          <cell r="G407">
            <v>0</v>
          </cell>
          <cell r="H407">
            <v>0</v>
          </cell>
          <cell r="I407">
            <v>0</v>
          </cell>
          <cell r="J407">
            <v>0</v>
          </cell>
          <cell r="K407">
            <v>45</v>
          </cell>
          <cell r="L407">
            <v>19</v>
          </cell>
          <cell r="M407">
            <v>19</v>
          </cell>
          <cell r="N407">
            <v>19</v>
          </cell>
          <cell r="O407">
            <v>19</v>
          </cell>
          <cell r="P407">
            <v>19</v>
          </cell>
        </row>
        <row r="408">
          <cell r="D408" t="str">
            <v>Tamworth</v>
          </cell>
          <cell r="E408">
            <v>0</v>
          </cell>
          <cell r="F408">
            <v>0</v>
          </cell>
          <cell r="G408">
            <v>0</v>
          </cell>
          <cell r="H408">
            <v>0</v>
          </cell>
          <cell r="I408">
            <v>0</v>
          </cell>
          <cell r="J408">
            <v>0</v>
          </cell>
          <cell r="K408">
            <v>45</v>
          </cell>
          <cell r="L408">
            <v>20</v>
          </cell>
          <cell r="M408">
            <v>20</v>
          </cell>
          <cell r="N408">
            <v>20</v>
          </cell>
          <cell r="O408">
            <v>20</v>
          </cell>
          <cell r="P408">
            <v>20</v>
          </cell>
        </row>
        <row r="409">
          <cell r="D409" t="str">
            <v>Gloucester</v>
          </cell>
          <cell r="E409">
            <v>0</v>
          </cell>
          <cell r="F409">
            <v>0</v>
          </cell>
          <cell r="G409">
            <v>0</v>
          </cell>
          <cell r="H409">
            <v>0</v>
          </cell>
          <cell r="I409">
            <v>0</v>
          </cell>
          <cell r="J409">
            <v>0</v>
          </cell>
          <cell r="K409">
            <v>45</v>
          </cell>
          <cell r="L409">
            <v>21</v>
          </cell>
          <cell r="M409">
            <v>21</v>
          </cell>
          <cell r="N409">
            <v>21</v>
          </cell>
          <cell r="O409">
            <v>21</v>
          </cell>
          <cell r="P409">
            <v>21</v>
          </cell>
        </row>
        <row r="410">
          <cell r="D410" t="str">
            <v>Midland Heart</v>
          </cell>
          <cell r="E410">
            <v>0</v>
          </cell>
          <cell r="F410">
            <v>0</v>
          </cell>
          <cell r="G410">
            <v>0</v>
          </cell>
          <cell r="H410">
            <v>0</v>
          </cell>
          <cell r="I410">
            <v>0</v>
          </cell>
          <cell r="J410">
            <v>0</v>
          </cell>
          <cell r="K410">
            <v>45</v>
          </cell>
          <cell r="L410">
            <v>22</v>
          </cell>
          <cell r="M410">
            <v>22</v>
          </cell>
          <cell r="N410">
            <v>22</v>
          </cell>
          <cell r="O410">
            <v>22</v>
          </cell>
          <cell r="P410">
            <v>22</v>
          </cell>
        </row>
        <row r="411">
          <cell r="D411" t="str">
            <v>Manchester Working</v>
          </cell>
          <cell r="E411">
            <v>0</v>
          </cell>
          <cell r="F411">
            <v>0</v>
          </cell>
          <cell r="G411">
            <v>0</v>
          </cell>
          <cell r="H411">
            <v>0</v>
          </cell>
          <cell r="I411">
            <v>0</v>
          </cell>
          <cell r="J411">
            <v>0</v>
          </cell>
          <cell r="K411">
            <v>45</v>
          </cell>
          <cell r="L411">
            <v>23</v>
          </cell>
          <cell r="M411">
            <v>23</v>
          </cell>
          <cell r="N411">
            <v>23</v>
          </cell>
          <cell r="O411">
            <v>23</v>
          </cell>
          <cell r="P411">
            <v>23</v>
          </cell>
        </row>
        <row r="412">
          <cell r="D412" t="str">
            <v>Riverside</v>
          </cell>
          <cell r="E412">
            <v>0</v>
          </cell>
          <cell r="F412">
            <v>0</v>
          </cell>
          <cell r="G412">
            <v>0</v>
          </cell>
          <cell r="H412">
            <v>0</v>
          </cell>
          <cell r="I412">
            <v>0</v>
          </cell>
          <cell r="J412">
            <v>0</v>
          </cell>
          <cell r="K412">
            <v>45</v>
          </cell>
          <cell r="L412">
            <v>24</v>
          </cell>
          <cell r="M412">
            <v>24</v>
          </cell>
          <cell r="N412">
            <v>24</v>
          </cell>
          <cell r="O412">
            <v>24</v>
          </cell>
          <cell r="P412">
            <v>24</v>
          </cell>
        </row>
        <row r="413">
          <cell r="D413" t="str">
            <v>Group</v>
          </cell>
          <cell r="E413">
            <v>0</v>
          </cell>
          <cell r="F413">
            <v>0</v>
          </cell>
          <cell r="G413">
            <v>0</v>
          </cell>
          <cell r="H413">
            <v>0</v>
          </cell>
          <cell r="I413">
            <v>0</v>
          </cell>
          <cell r="J413">
            <v>0</v>
          </cell>
          <cell r="K413">
            <v>45</v>
          </cell>
          <cell r="L413">
            <v>25</v>
          </cell>
          <cell r="M413">
            <v>25</v>
          </cell>
          <cell r="N413">
            <v>25</v>
          </cell>
          <cell r="O413">
            <v>25</v>
          </cell>
          <cell r="P413">
            <v>25</v>
          </cell>
        </row>
        <row r="414">
          <cell r="D414" t="str">
            <v>NPD</v>
          </cell>
          <cell r="E414">
            <v>0</v>
          </cell>
          <cell r="F414">
            <v>0</v>
          </cell>
          <cell r="G414">
            <v>0</v>
          </cell>
          <cell r="H414">
            <v>0</v>
          </cell>
          <cell r="I414">
            <v>0</v>
          </cell>
          <cell r="J414">
            <v>0</v>
          </cell>
          <cell r="K414">
            <v>45</v>
          </cell>
          <cell r="L414">
            <v>26</v>
          </cell>
          <cell r="M414">
            <v>26</v>
          </cell>
          <cell r="N414">
            <v>26</v>
          </cell>
          <cell r="O414">
            <v>26</v>
          </cell>
          <cell r="P414">
            <v>26</v>
          </cell>
        </row>
        <row r="415">
          <cell r="D415" t="str">
            <v>Provisions</v>
          </cell>
          <cell r="E415">
            <v>0</v>
          </cell>
          <cell r="F415">
            <v>0</v>
          </cell>
          <cell r="G415">
            <v>0</v>
          </cell>
          <cell r="H415">
            <v>0</v>
          </cell>
          <cell r="I415">
            <v>0</v>
          </cell>
          <cell r="J415">
            <v>0</v>
          </cell>
          <cell r="K415">
            <v>45</v>
          </cell>
          <cell r="L415">
            <v>27</v>
          </cell>
          <cell r="M415">
            <v>27</v>
          </cell>
          <cell r="N415">
            <v>27</v>
          </cell>
          <cell r="O415">
            <v>27</v>
          </cell>
          <cell r="P415">
            <v>27</v>
          </cell>
        </row>
        <row r="416">
          <cell r="D416" t="str">
            <v>FRS17</v>
          </cell>
          <cell r="E416">
            <v>0</v>
          </cell>
          <cell r="F416">
            <v>0</v>
          </cell>
          <cell r="G416">
            <v>0</v>
          </cell>
          <cell r="H416">
            <v>0</v>
          </cell>
          <cell r="I416">
            <v>0</v>
          </cell>
          <cell r="J416">
            <v>0</v>
          </cell>
          <cell r="K416">
            <v>45</v>
          </cell>
          <cell r="L416">
            <v>28</v>
          </cell>
          <cell r="M416">
            <v>28</v>
          </cell>
          <cell r="N416">
            <v>28</v>
          </cell>
          <cell r="O416">
            <v>28</v>
          </cell>
          <cell r="P416">
            <v>28</v>
          </cell>
        </row>
        <row r="417">
          <cell r="D417" t="str">
            <v>Dummy 5</v>
          </cell>
          <cell r="E417">
            <v>0</v>
          </cell>
          <cell r="F417">
            <v>0</v>
          </cell>
          <cell r="G417">
            <v>0</v>
          </cell>
          <cell r="H417">
            <v>0</v>
          </cell>
          <cell r="I417">
            <v>0</v>
          </cell>
          <cell r="J417">
            <v>0</v>
          </cell>
          <cell r="K417">
            <v>45</v>
          </cell>
          <cell r="L417">
            <v>29</v>
          </cell>
          <cell r="M417">
            <v>29</v>
          </cell>
          <cell r="N417">
            <v>29</v>
          </cell>
          <cell r="O417">
            <v>29</v>
          </cell>
          <cell r="P417">
            <v>29</v>
          </cell>
        </row>
        <row r="418">
          <cell r="D418" t="str">
            <v>Dummy 6</v>
          </cell>
          <cell r="E418">
            <v>0</v>
          </cell>
          <cell r="F418">
            <v>0</v>
          </cell>
          <cell r="G418">
            <v>0</v>
          </cell>
          <cell r="H418">
            <v>0</v>
          </cell>
          <cell r="I418">
            <v>0</v>
          </cell>
          <cell r="J418">
            <v>0</v>
          </cell>
          <cell r="K418">
            <v>45</v>
          </cell>
          <cell r="L418">
            <v>30</v>
          </cell>
          <cell r="M418">
            <v>30</v>
          </cell>
          <cell r="N418">
            <v>30</v>
          </cell>
          <cell r="O418">
            <v>30</v>
          </cell>
          <cell r="P418">
            <v>30</v>
          </cell>
        </row>
        <row r="419">
          <cell r="D419" t="str">
            <v>Dummy 7</v>
          </cell>
          <cell r="E419">
            <v>0</v>
          </cell>
          <cell r="F419">
            <v>0</v>
          </cell>
          <cell r="G419">
            <v>0</v>
          </cell>
          <cell r="H419">
            <v>0</v>
          </cell>
          <cell r="I419">
            <v>0</v>
          </cell>
          <cell r="J419">
            <v>0</v>
          </cell>
          <cell r="K419">
            <v>45</v>
          </cell>
          <cell r="L419">
            <v>31</v>
          </cell>
          <cell r="M419">
            <v>31</v>
          </cell>
          <cell r="N419">
            <v>31</v>
          </cell>
          <cell r="O419">
            <v>31</v>
          </cell>
          <cell r="P419">
            <v>31</v>
          </cell>
        </row>
        <row r="420">
          <cell r="D420" t="str">
            <v>NE</v>
          </cell>
          <cell r="E420">
            <v>0</v>
          </cell>
          <cell r="F420">
            <v>0</v>
          </cell>
          <cell r="G420">
            <v>0</v>
          </cell>
          <cell r="H420">
            <v>0</v>
          </cell>
          <cell r="I420">
            <v>0</v>
          </cell>
          <cell r="J420">
            <v>0</v>
          </cell>
          <cell r="K420">
            <v>15</v>
          </cell>
          <cell r="L420">
            <v>7</v>
          </cell>
          <cell r="M420">
            <v>7</v>
          </cell>
          <cell r="N420">
            <v>7</v>
          </cell>
          <cell r="O420">
            <v>7</v>
          </cell>
          <cell r="P420">
            <v>7</v>
          </cell>
        </row>
        <row r="421">
          <cell r="D421" t="str">
            <v>SE</v>
          </cell>
          <cell r="E421">
            <v>0</v>
          </cell>
          <cell r="F421">
            <v>0</v>
          </cell>
          <cell r="G421">
            <v>0</v>
          </cell>
          <cell r="H421">
            <v>0</v>
          </cell>
          <cell r="I421">
            <v>0</v>
          </cell>
          <cell r="J421">
            <v>0</v>
          </cell>
          <cell r="K421">
            <v>45</v>
          </cell>
          <cell r="L421">
            <v>610</v>
          </cell>
          <cell r="M421">
            <v>610</v>
          </cell>
          <cell r="N421">
            <v>610</v>
          </cell>
          <cell r="O421">
            <v>610</v>
          </cell>
          <cell r="P421">
            <v>610</v>
          </cell>
        </row>
        <row r="422">
          <cell r="D422" t="str">
            <v>Midlands</v>
          </cell>
          <cell r="E422">
            <v>0</v>
          </cell>
          <cell r="F422">
            <v>0</v>
          </cell>
          <cell r="G422">
            <v>0</v>
          </cell>
          <cell r="H422">
            <v>0</v>
          </cell>
          <cell r="I422">
            <v>0</v>
          </cell>
          <cell r="J422">
            <v>0</v>
          </cell>
          <cell r="K422">
            <v>45</v>
          </cell>
          <cell r="L422">
            <v>29</v>
          </cell>
          <cell r="M422">
            <v>29</v>
          </cell>
          <cell r="N422">
            <v>29</v>
          </cell>
          <cell r="O422">
            <v>29</v>
          </cell>
          <cell r="P422">
            <v>29</v>
          </cell>
        </row>
        <row r="423">
          <cell r="D423" t="str">
            <v>NW</v>
          </cell>
          <cell r="E423">
            <v>0</v>
          </cell>
          <cell r="F423">
            <v>0</v>
          </cell>
          <cell r="G423">
            <v>0</v>
          </cell>
          <cell r="H423">
            <v>0</v>
          </cell>
          <cell r="I423">
            <v>0</v>
          </cell>
          <cell r="J423">
            <v>0</v>
          </cell>
          <cell r="K423">
            <v>45</v>
          </cell>
          <cell r="L423">
            <v>610</v>
          </cell>
          <cell r="M423">
            <v>610</v>
          </cell>
          <cell r="N423">
            <v>610</v>
          </cell>
          <cell r="O423">
            <v>610</v>
          </cell>
          <cell r="P423">
            <v>610</v>
          </cell>
        </row>
        <row r="424">
          <cell r="D424" t="str">
            <v>All</v>
          </cell>
          <cell r="E424">
            <v>0</v>
          </cell>
          <cell r="F424">
            <v>0</v>
          </cell>
          <cell r="G424">
            <v>0</v>
          </cell>
          <cell r="H424">
            <v>0</v>
          </cell>
          <cell r="I424">
            <v>0</v>
          </cell>
          <cell r="J424">
            <v>0</v>
          </cell>
          <cell r="K424">
            <v>15</v>
          </cell>
          <cell r="L424">
            <v>7</v>
          </cell>
          <cell r="M424">
            <v>7</v>
          </cell>
          <cell r="N424">
            <v>7</v>
          </cell>
          <cell r="O424">
            <v>7</v>
          </cell>
          <cell r="P424">
            <v>7</v>
          </cell>
        </row>
        <row r="427">
          <cell r="D427" t="str">
            <v>SubActual</v>
          </cell>
          <cell r="E427" t="str">
            <v>apr</v>
          </cell>
          <cell r="F427" t="str">
            <v>may</v>
          </cell>
          <cell r="G427" t="str">
            <v>jun</v>
          </cell>
          <cell r="H427" t="str">
            <v>jul</v>
          </cell>
          <cell r="I427" t="str">
            <v>aug</v>
          </cell>
          <cell r="J427" t="str">
            <v>sep</v>
          </cell>
          <cell r="K427" t="str">
            <v>oct</v>
          </cell>
          <cell r="L427" t="str">
            <v>nov</v>
          </cell>
          <cell r="M427" t="str">
            <v>dec</v>
          </cell>
          <cell r="N427" t="str">
            <v>jan</v>
          </cell>
          <cell r="O427" t="str">
            <v>feb</v>
          </cell>
          <cell r="P427" t="str">
            <v>mar</v>
          </cell>
        </row>
        <row r="428">
          <cell r="D428" t="str">
            <v>Gateshead</v>
          </cell>
          <cell r="L428">
            <v>708</v>
          </cell>
          <cell r="M428">
            <v>27</v>
          </cell>
          <cell r="N428">
            <v>30</v>
          </cell>
          <cell r="O428">
            <v>33</v>
          </cell>
          <cell r="P428">
            <v>36</v>
          </cell>
        </row>
        <row r="429">
          <cell r="D429" t="str">
            <v>Newcastle</v>
          </cell>
          <cell r="L429">
            <v>330</v>
          </cell>
          <cell r="M429">
            <v>27</v>
          </cell>
          <cell r="N429">
            <v>30</v>
          </cell>
          <cell r="O429">
            <v>33</v>
          </cell>
          <cell r="P429">
            <v>36</v>
          </cell>
        </row>
        <row r="430">
          <cell r="D430" t="str">
            <v>East Durham</v>
          </cell>
          <cell r="L430">
            <v>1073.4000000000001</v>
          </cell>
          <cell r="M430">
            <v>27</v>
          </cell>
          <cell r="N430">
            <v>30</v>
          </cell>
          <cell r="O430">
            <v>33</v>
          </cell>
          <cell r="P430">
            <v>36</v>
          </cell>
        </row>
        <row r="431">
          <cell r="D431" t="str">
            <v>MPC</v>
          </cell>
          <cell r="K431">
            <v>4662.2874499999998</v>
          </cell>
          <cell r="L431">
            <v>201.6</v>
          </cell>
          <cell r="M431">
            <v>27</v>
          </cell>
          <cell r="N431">
            <v>30</v>
          </cell>
          <cell r="O431">
            <v>33</v>
          </cell>
          <cell r="P431">
            <v>36</v>
          </cell>
        </row>
        <row r="432">
          <cell r="D432" t="str">
            <v>PFI</v>
          </cell>
          <cell r="K432">
            <v>2032.1514100000002</v>
          </cell>
          <cell r="L432">
            <v>136.5</v>
          </cell>
          <cell r="M432">
            <v>0</v>
          </cell>
          <cell r="N432">
            <v>0</v>
          </cell>
          <cell r="O432">
            <v>0</v>
          </cell>
          <cell r="P432">
            <v>0</v>
          </cell>
        </row>
        <row r="433">
          <cell r="D433" t="str">
            <v>Lambeth</v>
          </cell>
          <cell r="L433">
            <v>1065.9000000000001</v>
          </cell>
          <cell r="M433">
            <v>27</v>
          </cell>
          <cell r="N433">
            <v>30</v>
          </cell>
          <cell r="O433">
            <v>33</v>
          </cell>
          <cell r="P433">
            <v>36</v>
          </cell>
        </row>
        <row r="434">
          <cell r="D434" t="str">
            <v>Crawley</v>
          </cell>
          <cell r="L434">
            <v>217.8</v>
          </cell>
          <cell r="M434">
            <v>27</v>
          </cell>
          <cell r="N434">
            <v>30</v>
          </cell>
          <cell r="O434">
            <v>33</v>
          </cell>
          <cell r="P434">
            <v>36</v>
          </cell>
        </row>
        <row r="435">
          <cell r="D435" t="str">
            <v>Southwark</v>
          </cell>
          <cell r="L435">
            <v>667.2</v>
          </cell>
          <cell r="M435">
            <v>27</v>
          </cell>
          <cell r="N435">
            <v>30</v>
          </cell>
          <cell r="O435">
            <v>33</v>
          </cell>
          <cell r="P435">
            <v>36</v>
          </cell>
        </row>
        <row r="436">
          <cell r="D436" t="str">
            <v>PCHA</v>
          </cell>
          <cell r="L436">
            <v>756.6</v>
          </cell>
          <cell r="M436">
            <v>27</v>
          </cell>
          <cell r="N436">
            <v>30</v>
          </cell>
          <cell r="O436">
            <v>33</v>
          </cell>
          <cell r="P436">
            <v>36</v>
          </cell>
        </row>
        <row r="437">
          <cell r="D437" t="str">
            <v>Havering</v>
          </cell>
          <cell r="L437">
            <v>354</v>
          </cell>
          <cell r="M437">
            <v>27</v>
          </cell>
          <cell r="N437">
            <v>30</v>
          </cell>
          <cell r="O437">
            <v>33</v>
          </cell>
          <cell r="P437">
            <v>36</v>
          </cell>
        </row>
        <row r="438">
          <cell r="D438" t="str">
            <v>Redbridge</v>
          </cell>
          <cell r="L438">
            <v>922.5</v>
          </cell>
          <cell r="M438">
            <v>27</v>
          </cell>
          <cell r="N438">
            <v>30</v>
          </cell>
          <cell r="O438">
            <v>33</v>
          </cell>
          <cell r="P438">
            <v>36</v>
          </cell>
        </row>
        <row r="439">
          <cell r="D439" t="str">
            <v>Tower Hamlets</v>
          </cell>
          <cell r="L439">
            <v>228.3</v>
          </cell>
          <cell r="M439">
            <v>27</v>
          </cell>
          <cell r="N439">
            <v>30</v>
          </cell>
          <cell r="O439">
            <v>33</v>
          </cell>
          <cell r="P439">
            <v>36</v>
          </cell>
        </row>
        <row r="440">
          <cell r="D440" t="str">
            <v>City Care</v>
          </cell>
          <cell r="K440">
            <v>6000</v>
          </cell>
          <cell r="L440">
            <v>409.8</v>
          </cell>
          <cell r="M440">
            <v>27</v>
          </cell>
          <cell r="N440">
            <v>30</v>
          </cell>
          <cell r="O440">
            <v>33</v>
          </cell>
          <cell r="P440">
            <v>36</v>
          </cell>
        </row>
        <row r="441">
          <cell r="D441" t="str">
            <v>Tamworth</v>
          </cell>
          <cell r="L441">
            <v>1648.2</v>
          </cell>
          <cell r="M441">
            <v>27</v>
          </cell>
          <cell r="N441">
            <v>30</v>
          </cell>
          <cell r="O441">
            <v>33</v>
          </cell>
          <cell r="P441">
            <v>36</v>
          </cell>
        </row>
        <row r="442">
          <cell r="D442" t="str">
            <v>Gloucester</v>
          </cell>
          <cell r="L442">
            <v>3663</v>
          </cell>
          <cell r="M442">
            <v>27</v>
          </cell>
          <cell r="N442">
            <v>30</v>
          </cell>
          <cell r="O442">
            <v>33</v>
          </cell>
          <cell r="P442">
            <v>36</v>
          </cell>
        </row>
        <row r="443">
          <cell r="D443" t="str">
            <v>Midland Heart</v>
          </cell>
          <cell r="L443">
            <v>1131.3</v>
          </cell>
          <cell r="M443">
            <v>27</v>
          </cell>
          <cell r="N443">
            <v>30</v>
          </cell>
          <cell r="O443">
            <v>33</v>
          </cell>
          <cell r="P443">
            <v>36</v>
          </cell>
        </row>
        <row r="444">
          <cell r="D444" t="str">
            <v>Manchester Working</v>
          </cell>
          <cell r="L444">
            <v>332.7</v>
          </cell>
          <cell r="M444">
            <v>27</v>
          </cell>
          <cell r="N444">
            <v>30</v>
          </cell>
          <cell r="O444">
            <v>33</v>
          </cell>
          <cell r="P444">
            <v>36</v>
          </cell>
        </row>
        <row r="445">
          <cell r="D445" t="str">
            <v>Riverside</v>
          </cell>
          <cell r="L445">
            <v>0</v>
          </cell>
          <cell r="M445">
            <v>27</v>
          </cell>
          <cell r="N445">
            <v>30</v>
          </cell>
          <cell r="O445">
            <v>33</v>
          </cell>
          <cell r="P445">
            <v>36</v>
          </cell>
        </row>
        <row r="446">
          <cell r="D446" t="str">
            <v>Group</v>
          </cell>
          <cell r="L446">
            <v>666.3</v>
          </cell>
          <cell r="M446">
            <v>27</v>
          </cell>
          <cell r="N446">
            <v>30</v>
          </cell>
          <cell r="O446">
            <v>33</v>
          </cell>
          <cell r="P446">
            <v>36</v>
          </cell>
        </row>
        <row r="447">
          <cell r="D447" t="str">
            <v>NPD</v>
          </cell>
          <cell r="L447">
            <v>8083.5</v>
          </cell>
          <cell r="M447">
            <v>27</v>
          </cell>
          <cell r="N447">
            <v>30</v>
          </cell>
          <cell r="O447">
            <v>33</v>
          </cell>
          <cell r="P447">
            <v>36</v>
          </cell>
        </row>
        <row r="448">
          <cell r="D448" t="str">
            <v>Provisions</v>
          </cell>
          <cell r="L448">
            <v>0</v>
          </cell>
          <cell r="M448">
            <v>27</v>
          </cell>
          <cell r="N448">
            <v>30</v>
          </cell>
          <cell r="O448">
            <v>33</v>
          </cell>
          <cell r="P448">
            <v>36</v>
          </cell>
        </row>
        <row r="449">
          <cell r="D449" t="str">
            <v>FRS17</v>
          </cell>
          <cell r="L449">
            <v>0</v>
          </cell>
          <cell r="M449">
            <v>0</v>
          </cell>
          <cell r="N449">
            <v>0</v>
          </cell>
          <cell r="O449">
            <v>0</v>
          </cell>
          <cell r="P449">
            <v>0</v>
          </cell>
        </row>
        <row r="450">
          <cell r="D450" t="str">
            <v>Dummy 5</v>
          </cell>
          <cell r="L450">
            <v>0</v>
          </cell>
          <cell r="M450">
            <v>0</v>
          </cell>
          <cell r="N450">
            <v>0</v>
          </cell>
          <cell r="O450">
            <v>0</v>
          </cell>
          <cell r="P450">
            <v>0</v>
          </cell>
        </row>
        <row r="451">
          <cell r="D451" t="str">
            <v>Dummy 6</v>
          </cell>
          <cell r="L451">
            <v>0</v>
          </cell>
          <cell r="M451">
            <v>0</v>
          </cell>
          <cell r="N451">
            <v>0</v>
          </cell>
          <cell r="O451">
            <v>0</v>
          </cell>
          <cell r="P451">
            <v>0</v>
          </cell>
        </row>
        <row r="452">
          <cell r="D452" t="str">
            <v>Dummy 7</v>
          </cell>
          <cell r="L452">
            <v>0</v>
          </cell>
          <cell r="M452">
            <v>0</v>
          </cell>
          <cell r="N452">
            <v>0</v>
          </cell>
          <cell r="O452">
            <v>0</v>
          </cell>
          <cell r="P452">
            <v>0</v>
          </cell>
        </row>
        <row r="453">
          <cell r="D453" t="str">
            <v>NE</v>
          </cell>
          <cell r="E453">
            <v>0</v>
          </cell>
          <cell r="F453">
            <v>0</v>
          </cell>
          <cell r="G453">
            <v>0</v>
          </cell>
          <cell r="H453">
            <v>0</v>
          </cell>
          <cell r="I453">
            <v>0</v>
          </cell>
          <cell r="J453">
            <v>0</v>
          </cell>
          <cell r="K453">
            <v>11748.678666666667</v>
          </cell>
          <cell r="L453">
            <v>2111.4</v>
          </cell>
          <cell r="M453">
            <v>81</v>
          </cell>
          <cell r="N453">
            <v>90</v>
          </cell>
          <cell r="O453">
            <v>99</v>
          </cell>
          <cell r="P453">
            <v>108</v>
          </cell>
        </row>
        <row r="454">
          <cell r="D454" t="str">
            <v>SE</v>
          </cell>
          <cell r="E454">
            <v>0</v>
          </cell>
          <cell r="F454">
            <v>0</v>
          </cell>
          <cell r="G454">
            <v>0</v>
          </cell>
          <cell r="H454">
            <v>0</v>
          </cell>
          <cell r="I454">
            <v>0</v>
          </cell>
          <cell r="J454">
            <v>0</v>
          </cell>
          <cell r="K454">
            <v>15911.716729999998</v>
          </cell>
          <cell r="L454">
            <v>4212.3</v>
          </cell>
          <cell r="M454">
            <v>189</v>
          </cell>
          <cell r="N454">
            <v>210</v>
          </cell>
          <cell r="O454">
            <v>231</v>
          </cell>
          <cell r="P454">
            <v>252</v>
          </cell>
        </row>
        <row r="455">
          <cell r="D455" t="str">
            <v>Midlands</v>
          </cell>
          <cell r="E455">
            <v>0</v>
          </cell>
          <cell r="F455">
            <v>0</v>
          </cell>
          <cell r="G455">
            <v>0</v>
          </cell>
          <cell r="H455">
            <v>0</v>
          </cell>
          <cell r="I455">
            <v>0</v>
          </cell>
          <cell r="J455">
            <v>0</v>
          </cell>
          <cell r="K455">
            <v>4121.5510000000004</v>
          </cell>
          <cell r="L455">
            <v>6442.5</v>
          </cell>
          <cell r="M455">
            <v>108</v>
          </cell>
          <cell r="N455">
            <v>120</v>
          </cell>
          <cell r="O455">
            <v>132</v>
          </cell>
          <cell r="P455">
            <v>144</v>
          </cell>
        </row>
        <row r="456">
          <cell r="D456" t="str">
            <v>NW</v>
          </cell>
          <cell r="E456">
            <v>0</v>
          </cell>
          <cell r="F456">
            <v>0</v>
          </cell>
          <cell r="G456">
            <v>0</v>
          </cell>
          <cell r="H456">
            <v>0</v>
          </cell>
          <cell r="I456">
            <v>0</v>
          </cell>
          <cell r="J456">
            <v>0</v>
          </cell>
          <cell r="K456">
            <v>16495.403019999998</v>
          </cell>
          <cell r="L456">
            <v>332.7</v>
          </cell>
          <cell r="M456">
            <v>27</v>
          </cell>
          <cell r="N456">
            <v>30</v>
          </cell>
          <cell r="O456">
            <v>33</v>
          </cell>
          <cell r="P456">
            <v>36</v>
          </cell>
        </row>
        <row r="457">
          <cell r="D457" t="str">
            <v>All</v>
          </cell>
          <cell r="E457">
            <v>0</v>
          </cell>
          <cell r="F457">
            <v>0</v>
          </cell>
          <cell r="G457">
            <v>0</v>
          </cell>
          <cell r="H457">
            <v>0</v>
          </cell>
          <cell r="I457">
            <v>0</v>
          </cell>
          <cell r="J457">
            <v>0</v>
          </cell>
          <cell r="K457">
            <v>60971.788276666666</v>
          </cell>
          <cell r="L457">
            <v>22596.6</v>
          </cell>
          <cell r="M457">
            <v>540</v>
          </cell>
          <cell r="N457">
            <v>600</v>
          </cell>
          <cell r="O457">
            <v>660</v>
          </cell>
          <cell r="P457">
            <v>720</v>
          </cell>
        </row>
        <row r="459">
          <cell r="D459" t="str">
            <v>PQQActual</v>
          </cell>
          <cell r="E459" t="str">
            <v>apr</v>
          </cell>
          <cell r="F459" t="str">
            <v>may</v>
          </cell>
          <cell r="G459" t="str">
            <v>jun</v>
          </cell>
          <cell r="H459" t="str">
            <v>jul</v>
          </cell>
          <cell r="I459" t="str">
            <v>aug</v>
          </cell>
          <cell r="J459" t="str">
            <v>sep</v>
          </cell>
          <cell r="K459" t="str">
            <v>oct</v>
          </cell>
          <cell r="L459" t="str">
            <v>nov</v>
          </cell>
          <cell r="M459" t="str">
            <v>dec</v>
          </cell>
          <cell r="N459" t="str">
            <v>jan</v>
          </cell>
          <cell r="O459" t="str">
            <v>feb</v>
          </cell>
          <cell r="P459" t="str">
            <v>mar</v>
          </cell>
        </row>
        <row r="460">
          <cell r="D460" t="str">
            <v>Gateshead</v>
          </cell>
        </row>
        <row r="461">
          <cell r="D461" t="str">
            <v>Newcastle</v>
          </cell>
        </row>
        <row r="462">
          <cell r="D462" t="str">
            <v>East Durham</v>
          </cell>
        </row>
        <row r="463">
          <cell r="D463" t="str">
            <v>MPC</v>
          </cell>
          <cell r="J463">
            <v>0</v>
          </cell>
          <cell r="K463">
            <v>7</v>
          </cell>
        </row>
        <row r="464">
          <cell r="D464" t="str">
            <v>PFI</v>
          </cell>
          <cell r="J464">
            <v>14.333333333333334</v>
          </cell>
          <cell r="K464">
            <v>0</v>
          </cell>
        </row>
        <row r="465">
          <cell r="D465" t="str">
            <v>Lambeth</v>
          </cell>
        </row>
        <row r="466">
          <cell r="D466" t="str">
            <v>Crawley</v>
          </cell>
        </row>
        <row r="467">
          <cell r="D467" t="str">
            <v>Southwark</v>
          </cell>
        </row>
        <row r="468">
          <cell r="D468" t="str">
            <v>PCHA</v>
          </cell>
        </row>
        <row r="469">
          <cell r="D469" t="str">
            <v>Havering</v>
          </cell>
        </row>
        <row r="470">
          <cell r="D470" t="str">
            <v>Redbridge</v>
          </cell>
        </row>
        <row r="471">
          <cell r="D471" t="str">
            <v>Tower Hamlets</v>
          </cell>
        </row>
        <row r="472">
          <cell r="D472" t="str">
            <v>City Care</v>
          </cell>
          <cell r="K472">
            <v>17.5</v>
          </cell>
        </row>
        <row r="473">
          <cell r="D473" t="str">
            <v>Tamworth</v>
          </cell>
        </row>
        <row r="474">
          <cell r="D474" t="str">
            <v>Gloucester</v>
          </cell>
        </row>
        <row r="475">
          <cell r="D475" t="str">
            <v>Midland Heart</v>
          </cell>
        </row>
        <row r="476">
          <cell r="D476" t="str">
            <v>Manchester Working</v>
          </cell>
        </row>
        <row r="477">
          <cell r="D477" t="str">
            <v>Riverside</v>
          </cell>
        </row>
        <row r="478">
          <cell r="D478" t="str">
            <v>Group</v>
          </cell>
        </row>
        <row r="479">
          <cell r="D479" t="str">
            <v>NPD</v>
          </cell>
        </row>
        <row r="480">
          <cell r="D480" t="str">
            <v>Provisions</v>
          </cell>
        </row>
        <row r="481">
          <cell r="D481" t="str">
            <v>FRS17</v>
          </cell>
        </row>
        <row r="482">
          <cell r="D482" t="str">
            <v>Dummy 5</v>
          </cell>
        </row>
        <row r="483">
          <cell r="D483" t="str">
            <v>Dummy 6</v>
          </cell>
        </row>
        <row r="484">
          <cell r="D484" t="str">
            <v>Dummy 7</v>
          </cell>
        </row>
        <row r="485">
          <cell r="D485" t="str">
            <v>NE</v>
          </cell>
          <cell r="J485">
            <v>26.8</v>
          </cell>
          <cell r="K485">
            <v>3</v>
          </cell>
          <cell r="L485">
            <v>85</v>
          </cell>
          <cell r="M485">
            <v>90</v>
          </cell>
          <cell r="N485">
            <v>95</v>
          </cell>
          <cell r="O485">
            <v>100</v>
          </cell>
          <cell r="P485">
            <v>105</v>
          </cell>
        </row>
        <row r="486">
          <cell r="D486" t="str">
            <v>SE</v>
          </cell>
          <cell r="J486">
            <v>400.13333333333338</v>
          </cell>
          <cell r="K486">
            <v>263.13333333333333</v>
          </cell>
          <cell r="L486">
            <v>95</v>
          </cell>
          <cell r="M486">
            <v>100</v>
          </cell>
          <cell r="N486">
            <v>105</v>
          </cell>
          <cell r="O486">
            <v>110</v>
          </cell>
          <cell r="P486">
            <v>115</v>
          </cell>
        </row>
        <row r="487">
          <cell r="D487" t="str">
            <v>Midlands</v>
          </cell>
          <cell r="J487">
            <v>72</v>
          </cell>
          <cell r="K487">
            <v>181.83333333333334</v>
          </cell>
          <cell r="L487">
            <v>105</v>
          </cell>
          <cell r="M487">
            <v>110</v>
          </cell>
          <cell r="N487">
            <v>115</v>
          </cell>
          <cell r="O487">
            <v>120</v>
          </cell>
          <cell r="P487">
            <v>125</v>
          </cell>
        </row>
        <row r="488">
          <cell r="D488" t="str">
            <v>NW</v>
          </cell>
          <cell r="J488">
            <v>36.799999999999997</v>
          </cell>
          <cell r="K488">
            <v>96.5</v>
          </cell>
          <cell r="L488">
            <v>115</v>
          </cell>
          <cell r="M488">
            <v>120</v>
          </cell>
          <cell r="N488">
            <v>125</v>
          </cell>
          <cell r="O488">
            <v>130</v>
          </cell>
          <cell r="P488">
            <v>135</v>
          </cell>
        </row>
        <row r="489">
          <cell r="D489" t="str">
            <v>All</v>
          </cell>
          <cell r="E489">
            <v>0</v>
          </cell>
          <cell r="F489">
            <v>0</v>
          </cell>
          <cell r="G489">
            <v>0</v>
          </cell>
          <cell r="H489">
            <v>0</v>
          </cell>
          <cell r="I489">
            <v>0</v>
          </cell>
          <cell r="J489">
            <v>535.73333333333335</v>
          </cell>
          <cell r="K489">
            <v>568.9666666666667</v>
          </cell>
          <cell r="L489">
            <v>400</v>
          </cell>
          <cell r="M489">
            <v>420</v>
          </cell>
          <cell r="N489">
            <v>440</v>
          </cell>
          <cell r="O489">
            <v>460</v>
          </cell>
          <cell r="P489">
            <v>480</v>
          </cell>
        </row>
        <row r="491">
          <cell r="D491" t="str">
            <v>ITTActual</v>
          </cell>
          <cell r="E491" t="str">
            <v>apr</v>
          </cell>
          <cell r="F491" t="str">
            <v>may</v>
          </cell>
          <cell r="G491" t="str">
            <v>jun</v>
          </cell>
          <cell r="H491" t="str">
            <v>jul</v>
          </cell>
          <cell r="I491" t="str">
            <v>aug</v>
          </cell>
          <cell r="J491" t="str">
            <v>sep</v>
          </cell>
          <cell r="K491" t="str">
            <v>oct</v>
          </cell>
          <cell r="L491" t="str">
            <v>nov</v>
          </cell>
          <cell r="M491" t="str">
            <v>dec</v>
          </cell>
          <cell r="N491" t="str">
            <v>jan</v>
          </cell>
          <cell r="O491" t="str">
            <v>feb</v>
          </cell>
          <cell r="P491" t="str">
            <v>mar</v>
          </cell>
        </row>
        <row r="492">
          <cell r="D492" t="str">
            <v>Gateshead</v>
          </cell>
        </row>
        <row r="493">
          <cell r="D493" t="str">
            <v>Newcastle</v>
          </cell>
        </row>
        <row r="494">
          <cell r="D494" t="str">
            <v>East Durham</v>
          </cell>
        </row>
        <row r="495">
          <cell r="D495" t="str">
            <v>MPC</v>
          </cell>
          <cell r="J495">
            <v>0</v>
          </cell>
          <cell r="K495">
            <v>0</v>
          </cell>
        </row>
        <row r="496">
          <cell r="D496" t="str">
            <v>PFI</v>
          </cell>
          <cell r="J496">
            <v>0</v>
          </cell>
          <cell r="K496">
            <v>0</v>
          </cell>
        </row>
        <row r="497">
          <cell r="D497" t="str">
            <v>Lambeth</v>
          </cell>
        </row>
        <row r="498">
          <cell r="D498" t="str">
            <v>Crawley</v>
          </cell>
        </row>
        <row r="499">
          <cell r="D499" t="str">
            <v>Southwark</v>
          </cell>
        </row>
        <row r="500">
          <cell r="D500" t="str">
            <v>PCHA</v>
          </cell>
        </row>
        <row r="501">
          <cell r="D501" t="str">
            <v>Havering</v>
          </cell>
        </row>
        <row r="502">
          <cell r="D502" t="str">
            <v>Redbridge</v>
          </cell>
        </row>
        <row r="503">
          <cell r="D503" t="str">
            <v>Tower Hamlets</v>
          </cell>
        </row>
        <row r="504">
          <cell r="D504" t="str">
            <v>City Care</v>
          </cell>
        </row>
        <row r="505">
          <cell r="D505" t="str">
            <v>Tamworth</v>
          </cell>
        </row>
        <row r="506">
          <cell r="D506" t="str">
            <v>Gloucester</v>
          </cell>
        </row>
        <row r="507">
          <cell r="D507" t="str">
            <v>Midland Heart</v>
          </cell>
        </row>
        <row r="508">
          <cell r="D508" t="str">
            <v>Manchester Working</v>
          </cell>
        </row>
        <row r="509">
          <cell r="D509" t="str">
            <v>Riverside</v>
          </cell>
        </row>
        <row r="510">
          <cell r="D510" t="str">
            <v>Group</v>
          </cell>
        </row>
        <row r="511">
          <cell r="D511" t="str">
            <v>NPD</v>
          </cell>
        </row>
        <row r="512">
          <cell r="D512" t="str">
            <v>Provisions</v>
          </cell>
        </row>
        <row r="513">
          <cell r="D513" t="str">
            <v>FRS17</v>
          </cell>
        </row>
        <row r="514">
          <cell r="D514" t="str">
            <v>Dummy 5</v>
          </cell>
        </row>
        <row r="515">
          <cell r="D515" t="str">
            <v>Dummy 6</v>
          </cell>
        </row>
        <row r="516">
          <cell r="D516" t="str">
            <v>Dummy 7</v>
          </cell>
        </row>
        <row r="517">
          <cell r="D517" t="str">
            <v>NE</v>
          </cell>
          <cell r="J517">
            <v>31.5</v>
          </cell>
          <cell r="K517">
            <v>48.8</v>
          </cell>
          <cell r="L517">
            <v>60</v>
          </cell>
          <cell r="M517">
            <v>65</v>
          </cell>
          <cell r="N517">
            <v>70</v>
          </cell>
          <cell r="O517">
            <v>75</v>
          </cell>
          <cell r="P517">
            <v>80</v>
          </cell>
        </row>
        <row r="518">
          <cell r="D518" t="str">
            <v>SE</v>
          </cell>
          <cell r="J518">
            <v>116.32666666666667</v>
          </cell>
          <cell r="K518">
            <v>256.32666666666665</v>
          </cell>
          <cell r="L518">
            <v>65</v>
          </cell>
          <cell r="M518">
            <v>70</v>
          </cell>
          <cell r="N518">
            <v>75</v>
          </cell>
          <cell r="O518">
            <v>80</v>
          </cell>
          <cell r="P518">
            <v>85</v>
          </cell>
        </row>
        <row r="519">
          <cell r="D519" t="str">
            <v>Midlands</v>
          </cell>
          <cell r="J519">
            <v>23</v>
          </cell>
          <cell r="K519">
            <v>23</v>
          </cell>
          <cell r="L519">
            <v>70</v>
          </cell>
          <cell r="M519">
            <v>75</v>
          </cell>
          <cell r="N519">
            <v>80</v>
          </cell>
          <cell r="O519">
            <v>85</v>
          </cell>
          <cell r="P519">
            <v>90</v>
          </cell>
        </row>
        <row r="520">
          <cell r="D520" t="str">
            <v>NW</v>
          </cell>
          <cell r="J520">
            <v>37.699999999999996</v>
          </cell>
          <cell r="K520">
            <v>37.699999999999996</v>
          </cell>
          <cell r="L520">
            <v>75</v>
          </cell>
          <cell r="M520">
            <v>80</v>
          </cell>
          <cell r="N520">
            <v>85</v>
          </cell>
          <cell r="O520">
            <v>90</v>
          </cell>
          <cell r="P520">
            <v>95</v>
          </cell>
        </row>
        <row r="521">
          <cell r="D521" t="str">
            <v>All</v>
          </cell>
          <cell r="E521">
            <v>0</v>
          </cell>
          <cell r="F521">
            <v>0</v>
          </cell>
          <cell r="G521">
            <v>0</v>
          </cell>
          <cell r="H521">
            <v>0</v>
          </cell>
          <cell r="I521">
            <v>0</v>
          </cell>
          <cell r="J521">
            <v>208.52666666666664</v>
          </cell>
          <cell r="K521">
            <v>365.82666666666665</v>
          </cell>
          <cell r="L521">
            <v>270</v>
          </cell>
          <cell r="M521">
            <v>290</v>
          </cell>
          <cell r="N521">
            <v>310</v>
          </cell>
          <cell r="O521">
            <v>330</v>
          </cell>
          <cell r="P521">
            <v>350</v>
          </cell>
        </row>
      </sheetData>
      <sheetData sheetId="4" refreshError="1">
        <row r="3">
          <cell r="D3" t="str">
            <v>Gateshead</v>
          </cell>
          <cell r="E3" t="e">
            <v>#DIV/0!</v>
          </cell>
          <cell r="F3" t="e">
            <v>#DIV/0!</v>
          </cell>
        </row>
        <row r="4">
          <cell r="D4" t="str">
            <v>Newcastle</v>
          </cell>
          <cell r="E4" t="e">
            <v>#DIV/0!</v>
          </cell>
          <cell r="F4" t="e">
            <v>#DIV/0!</v>
          </cell>
        </row>
        <row r="5">
          <cell r="D5" t="str">
            <v>East Durham</v>
          </cell>
          <cell r="E5" t="e">
            <v>#DIV/0!</v>
          </cell>
          <cell r="F5" t="e">
            <v>#DIV/0!</v>
          </cell>
        </row>
        <row r="6">
          <cell r="D6" t="str">
            <v>MPC</v>
          </cell>
          <cell r="E6">
            <v>0.64295943137563083</v>
          </cell>
          <cell r="F6">
            <v>0.35704056862436917</v>
          </cell>
        </row>
        <row r="7">
          <cell r="D7" t="str">
            <v>PFI</v>
          </cell>
          <cell r="E7">
            <v>0.63337679269882663</v>
          </cell>
          <cell r="F7">
            <v>0.36662320730117337</v>
          </cell>
        </row>
        <row r="8">
          <cell r="D8" t="str">
            <v>Lambeth</v>
          </cell>
          <cell r="E8" t="e">
            <v>#DIV/0!</v>
          </cell>
          <cell r="F8" t="e">
            <v>#DIV/0!</v>
          </cell>
        </row>
        <row r="9">
          <cell r="D9" t="str">
            <v>Crawley</v>
          </cell>
          <cell r="E9" t="e">
            <v>#DIV/0!</v>
          </cell>
          <cell r="F9" t="e">
            <v>#DIV/0!</v>
          </cell>
        </row>
        <row r="10">
          <cell r="D10" t="str">
            <v>Southwark</v>
          </cell>
          <cell r="E10" t="e">
            <v>#DIV/0!</v>
          </cell>
          <cell r="F10" t="e">
            <v>#DIV/0!</v>
          </cell>
        </row>
        <row r="11">
          <cell r="D11" t="str">
            <v>PCHA</v>
          </cell>
          <cell r="E11" t="e">
            <v>#DIV/0!</v>
          </cell>
          <cell r="F11" t="e">
            <v>#DIV/0!</v>
          </cell>
        </row>
        <row r="12">
          <cell r="D12" t="str">
            <v>Havering</v>
          </cell>
          <cell r="E12" t="e">
            <v>#DIV/0!</v>
          </cell>
          <cell r="F12" t="e">
            <v>#DIV/0!</v>
          </cell>
        </row>
        <row r="13">
          <cell r="D13" t="str">
            <v>Redbridge</v>
          </cell>
          <cell r="E13" t="e">
            <v>#DIV/0!</v>
          </cell>
          <cell r="F13" t="e">
            <v>#DIV/0!</v>
          </cell>
        </row>
        <row r="14">
          <cell r="D14" t="str">
            <v>Tower Hamlets</v>
          </cell>
          <cell r="E14" t="e">
            <v>#DIV/0!</v>
          </cell>
          <cell r="F14" t="e">
            <v>#DIV/0!</v>
          </cell>
        </row>
        <row r="15">
          <cell r="D15" t="str">
            <v>City Care</v>
          </cell>
          <cell r="E15">
            <v>0.57835613262230468</v>
          </cell>
          <cell r="F15">
            <v>0.42164386737769532</v>
          </cell>
        </row>
        <row r="16">
          <cell r="D16" t="str">
            <v>Tamworth</v>
          </cell>
          <cell r="E16" t="e">
            <v>#DIV/0!</v>
          </cell>
          <cell r="F16" t="e">
            <v>#DIV/0!</v>
          </cell>
        </row>
        <row r="17">
          <cell r="D17" t="str">
            <v>Gloucester</v>
          </cell>
          <cell r="E17" t="e">
            <v>#DIV/0!</v>
          </cell>
          <cell r="F17" t="e">
            <v>#DIV/0!</v>
          </cell>
        </row>
        <row r="18">
          <cell r="D18" t="str">
            <v>Midland Heart</v>
          </cell>
          <cell r="E18" t="e">
            <v>#DIV/0!</v>
          </cell>
          <cell r="F18" t="e">
            <v>#DIV/0!</v>
          </cell>
        </row>
        <row r="19">
          <cell r="D19" t="str">
            <v>Manchester Working</v>
          </cell>
          <cell r="E19" t="e">
            <v>#DIV/0!</v>
          </cell>
          <cell r="F19" t="e">
            <v>#DIV/0!</v>
          </cell>
        </row>
        <row r="20">
          <cell r="D20" t="str">
            <v>Riverside</v>
          </cell>
          <cell r="E20" t="e">
            <v>#DIV/0!</v>
          </cell>
          <cell r="F20" t="e">
            <v>#DIV/0!</v>
          </cell>
        </row>
        <row r="21">
          <cell r="D21" t="str">
            <v>Group</v>
          </cell>
          <cell r="E21" t="e">
            <v>#DIV/0!</v>
          </cell>
          <cell r="F21" t="e">
            <v>#DIV/0!</v>
          </cell>
        </row>
        <row r="22">
          <cell r="D22" t="str">
            <v>NPD</v>
          </cell>
          <cell r="E22">
            <v>0.57046894803548798</v>
          </cell>
          <cell r="F22">
            <v>0.42953105196451202</v>
          </cell>
        </row>
        <row r="23">
          <cell r="D23" t="str">
            <v>Provisions</v>
          </cell>
          <cell r="E23" t="e">
            <v>#DIV/0!</v>
          </cell>
          <cell r="F23" t="e">
            <v>#DIV/0!</v>
          </cell>
        </row>
        <row r="24">
          <cell r="D24" t="str">
            <v>FRS17</v>
          </cell>
          <cell r="E24" t="e">
            <v>#DIV/0!</v>
          </cell>
          <cell r="F24" t="e">
            <v>#DIV/0!</v>
          </cell>
        </row>
        <row r="25">
          <cell r="D25" t="str">
            <v>Dummy 5</v>
          </cell>
          <cell r="E25" t="e">
            <v>#DIV/0!</v>
          </cell>
          <cell r="F25" t="e">
            <v>#DIV/0!</v>
          </cell>
        </row>
        <row r="26">
          <cell r="D26" t="str">
            <v>Dummy 6</v>
          </cell>
          <cell r="E26" t="e">
            <v>#DIV/0!</v>
          </cell>
          <cell r="F26" t="e">
            <v>#DIV/0!</v>
          </cell>
        </row>
        <row r="27">
          <cell r="D27" t="str">
            <v>Dummy 7</v>
          </cell>
          <cell r="E27" t="e">
            <v>#DIV/0!</v>
          </cell>
          <cell r="F27" t="e">
            <v>#DIV/0!</v>
          </cell>
        </row>
        <row r="28">
          <cell r="D28" t="str">
            <v>NE</v>
          </cell>
          <cell r="E28">
            <v>0.63403581037973988</v>
          </cell>
          <cell r="F28">
            <v>0.36596418962026012</v>
          </cell>
        </row>
        <row r="29">
          <cell r="D29" t="str">
            <v>SE</v>
          </cell>
          <cell r="E29">
            <v>0.61363341232996793</v>
          </cell>
          <cell r="F29">
            <v>0.38636658767003207</v>
          </cell>
        </row>
        <row r="30">
          <cell r="D30" t="str">
            <v>Midlands</v>
          </cell>
          <cell r="E30">
            <v>0.63900768401655017</v>
          </cell>
          <cell r="F30">
            <v>0.36099231598344983</v>
          </cell>
        </row>
        <row r="31">
          <cell r="D31" t="str">
            <v>NW</v>
          </cell>
          <cell r="E31">
            <v>0.59690454834248985</v>
          </cell>
          <cell r="F31">
            <v>0.40309545165751015</v>
          </cell>
        </row>
        <row r="32">
          <cell r="D32" t="str">
            <v>All</v>
          </cell>
          <cell r="E32">
            <v>0.61456031718730031</v>
          </cell>
          <cell r="F32">
            <v>0.38543968281269969</v>
          </cell>
        </row>
        <row r="36">
          <cell r="D36" t="str">
            <v>Gateshead</v>
          </cell>
          <cell r="E36" t="e">
            <v>#DIV/0!</v>
          </cell>
          <cell r="F36" t="e">
            <v>#DIV/0!</v>
          </cell>
        </row>
        <row r="37">
          <cell r="D37" t="str">
            <v>Newcastle</v>
          </cell>
          <cell r="E37" t="e">
            <v>#DIV/0!</v>
          </cell>
          <cell r="F37" t="e">
            <v>#DIV/0!</v>
          </cell>
        </row>
        <row r="38">
          <cell r="D38" t="str">
            <v>East Durham</v>
          </cell>
          <cell r="E38" t="e">
            <v>#DIV/0!</v>
          </cell>
          <cell r="F38" t="e">
            <v>#DIV/0!</v>
          </cell>
        </row>
        <row r="39">
          <cell r="D39" t="str">
            <v>MPC</v>
          </cell>
          <cell r="E39">
            <v>0.77142676288137735</v>
          </cell>
          <cell r="F39">
            <v>0.22857323711862265</v>
          </cell>
        </row>
        <row r="40">
          <cell r="D40" t="str">
            <v>PFI</v>
          </cell>
          <cell r="E40">
            <v>0.3536953242835596</v>
          </cell>
          <cell r="F40">
            <v>0.64630467571644035</v>
          </cell>
        </row>
        <row r="41">
          <cell r="D41" t="str">
            <v>Lambeth</v>
          </cell>
          <cell r="E41" t="e">
            <v>#DIV/0!</v>
          </cell>
          <cell r="F41" t="e">
            <v>#DIV/0!</v>
          </cell>
        </row>
        <row r="42">
          <cell r="D42" t="str">
            <v>Crawley</v>
          </cell>
          <cell r="E42" t="e">
            <v>#DIV/0!</v>
          </cell>
          <cell r="F42" t="e">
            <v>#DIV/0!</v>
          </cell>
        </row>
        <row r="43">
          <cell r="D43" t="str">
            <v>Southwark</v>
          </cell>
          <cell r="E43" t="e">
            <v>#DIV/0!</v>
          </cell>
          <cell r="F43" t="e">
            <v>#DIV/0!</v>
          </cell>
        </row>
        <row r="44">
          <cell r="D44" t="str">
            <v>PCHA</v>
          </cell>
          <cell r="E44" t="e">
            <v>#DIV/0!</v>
          </cell>
          <cell r="F44" t="e">
            <v>#DIV/0!</v>
          </cell>
        </row>
        <row r="45">
          <cell r="D45" t="str">
            <v>Havering</v>
          </cell>
          <cell r="E45" t="e">
            <v>#DIV/0!</v>
          </cell>
          <cell r="F45" t="e">
            <v>#DIV/0!</v>
          </cell>
        </row>
        <row r="46">
          <cell r="D46" t="str">
            <v>Redbridge</v>
          </cell>
          <cell r="E46" t="e">
            <v>#DIV/0!</v>
          </cell>
          <cell r="F46" t="e">
            <v>#DIV/0!</v>
          </cell>
        </row>
        <row r="47">
          <cell r="D47" t="str">
            <v>Tower Hamlets</v>
          </cell>
          <cell r="E47" t="e">
            <v>#DIV/0!</v>
          </cell>
          <cell r="F47" t="e">
            <v>#DIV/0!</v>
          </cell>
        </row>
        <row r="48">
          <cell r="D48" t="str">
            <v>City Care</v>
          </cell>
          <cell r="E48">
            <v>0.65747830525778472</v>
          </cell>
          <cell r="F48">
            <v>0.34252169474221528</v>
          </cell>
        </row>
        <row r="49">
          <cell r="D49" t="str">
            <v>Tamworth</v>
          </cell>
          <cell r="E49" t="e">
            <v>#DIV/0!</v>
          </cell>
          <cell r="F49" t="e">
            <v>#DIV/0!</v>
          </cell>
        </row>
        <row r="50">
          <cell r="D50" t="str">
            <v>Gloucester</v>
          </cell>
          <cell r="E50" t="e">
            <v>#DIV/0!</v>
          </cell>
          <cell r="F50" t="e">
            <v>#DIV/0!</v>
          </cell>
        </row>
        <row r="51">
          <cell r="D51" t="str">
            <v>Midland Heart</v>
          </cell>
          <cell r="E51" t="e">
            <v>#DIV/0!</v>
          </cell>
          <cell r="F51" t="e">
            <v>#DIV/0!</v>
          </cell>
        </row>
        <row r="52">
          <cell r="D52" t="str">
            <v>Manchester Working</v>
          </cell>
          <cell r="E52" t="e">
            <v>#DIV/0!</v>
          </cell>
          <cell r="F52" t="e">
            <v>#DIV/0!</v>
          </cell>
        </row>
        <row r="53">
          <cell r="D53" t="str">
            <v>Riverside</v>
          </cell>
          <cell r="E53" t="e">
            <v>#DIV/0!</v>
          </cell>
          <cell r="F53" t="e">
            <v>#DIV/0!</v>
          </cell>
        </row>
        <row r="54">
          <cell r="D54" t="str">
            <v>Group</v>
          </cell>
          <cell r="E54">
            <v>0.37767094017094022</v>
          </cell>
          <cell r="F54">
            <v>0.62232905982905984</v>
          </cell>
        </row>
        <row r="55">
          <cell r="D55" t="str">
            <v>NPD</v>
          </cell>
          <cell r="E55">
            <v>0.59147589800856137</v>
          </cell>
          <cell r="F55">
            <v>0.40852410199143863</v>
          </cell>
        </row>
        <row r="56">
          <cell r="D56" t="str">
            <v>Provisions</v>
          </cell>
          <cell r="E56" t="e">
            <v>#DIV/0!</v>
          </cell>
          <cell r="F56" t="e">
            <v>#DIV/0!</v>
          </cell>
        </row>
        <row r="57">
          <cell r="D57" t="str">
            <v>FRS17</v>
          </cell>
          <cell r="E57">
            <v>0</v>
          </cell>
          <cell r="F57">
            <v>1</v>
          </cell>
        </row>
        <row r="58">
          <cell r="D58" t="str">
            <v>Dummy 5</v>
          </cell>
          <cell r="E58" t="e">
            <v>#DIV/0!</v>
          </cell>
          <cell r="F58" t="e">
            <v>#DIV/0!</v>
          </cell>
        </row>
        <row r="59">
          <cell r="D59" t="str">
            <v>Dummy 6</v>
          </cell>
          <cell r="E59" t="e">
            <v>#DIV/0!</v>
          </cell>
          <cell r="F59" t="e">
            <v>#DIV/0!</v>
          </cell>
        </row>
        <row r="60">
          <cell r="D60" t="str">
            <v>Dummy 7</v>
          </cell>
          <cell r="E60" t="e">
            <v>#DIV/0!</v>
          </cell>
          <cell r="F60" t="e">
            <v>#DIV/0!</v>
          </cell>
        </row>
        <row r="61">
          <cell r="D61" t="str">
            <v>NE</v>
          </cell>
          <cell r="E61">
            <v>0.63214615029967725</v>
          </cell>
          <cell r="F61">
            <v>0.36785384970032275</v>
          </cell>
        </row>
        <row r="62">
          <cell r="D62" t="str">
            <v>SE</v>
          </cell>
          <cell r="E62">
            <v>0.5849422117152614</v>
          </cell>
          <cell r="F62">
            <v>0.4150577882847386</v>
          </cell>
        </row>
        <row r="63">
          <cell r="D63" t="str">
            <v>Midlands</v>
          </cell>
          <cell r="E63">
            <v>-1.2336065573770492</v>
          </cell>
          <cell r="F63">
            <v>2.2336065573770494</v>
          </cell>
        </row>
        <row r="64">
          <cell r="D64" t="str">
            <v>NW</v>
          </cell>
          <cell r="E64">
            <v>0.61723318713450304</v>
          </cell>
          <cell r="F64">
            <v>0.38276681286549696</v>
          </cell>
        </row>
        <row r="65">
          <cell r="D65" t="str">
            <v>All</v>
          </cell>
          <cell r="E65">
            <v>0.79445177367340958</v>
          </cell>
          <cell r="F65">
            <v>0.20554822632659042</v>
          </cell>
        </row>
      </sheetData>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Validation lists"/>
      <sheetName val="TM1Settings"/>
      <sheetName val="Checks"/>
      <sheetName val="Cluster start"/>
      <sheetName val="Cluster &amp; BS"/>
      <sheetName val="Cluster end"/>
      <sheetName val="Contract start"/>
      <sheetName val="MPC"/>
      <sheetName val="Contract end"/>
      <sheetName val="Cluster Send start"/>
      <sheetName val="Cluster No Detail Send"/>
      <sheetName val="Cluster Send end"/>
      <sheetName val="Contract Send start"/>
      <sheetName val="Contract Send"/>
      <sheetName val="Contract Send end"/>
      <sheetName val="Total Contracts"/>
      <sheetName val="Total Clusters"/>
      <sheetName val=" Total Cluster Send"/>
      <sheetName val="Total Contract Send"/>
      <sheetName val="Settings"/>
      <sheetName val="Contract Output"/>
    </sheetNames>
    <sheetDataSet>
      <sheetData sheetId="0" refreshError="1">
        <row r="2">
          <cell r="B2" t="str">
            <v>09/10</v>
          </cell>
        </row>
        <row r="3">
          <cell r="B3" t="str">
            <v>10/11</v>
          </cell>
        </row>
        <row r="4">
          <cell r="B4" t="str">
            <v>11/12</v>
          </cell>
        </row>
        <row r="5">
          <cell r="B5" t="str">
            <v>12/13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Page"/>
      <sheetName val="SAPBEXqueries"/>
      <sheetName val="SAPBEXfilters"/>
    </sheetNames>
    <sheetDataSet>
      <sheetData sheetId="0" refreshError="1">
        <row r="5">
          <cell r="C5" t="str">
            <v>Jan</v>
          </cell>
          <cell r="D5" t="str">
            <v>Feb</v>
          </cell>
          <cell r="E5" t="str">
            <v>Mar</v>
          </cell>
          <cell r="F5" t="str">
            <v>Apr</v>
          </cell>
          <cell r="G5" t="str">
            <v>May</v>
          </cell>
          <cell r="H5" t="str">
            <v>Jun</v>
          </cell>
          <cell r="I5" t="str">
            <v>Jul</v>
          </cell>
          <cell r="J5" t="str">
            <v>Aug</v>
          </cell>
          <cell r="K5" t="str">
            <v>Sep</v>
          </cell>
          <cell r="L5" t="str">
            <v>Oct</v>
          </cell>
          <cell r="M5" t="str">
            <v>Nov</v>
          </cell>
          <cell r="N5" t="str">
            <v>Dec</v>
          </cell>
          <cell r="Q5" t="str">
            <v>Jan</v>
          </cell>
          <cell r="R5" t="str">
            <v>Feb</v>
          </cell>
          <cell r="S5" t="str">
            <v>Mar</v>
          </cell>
          <cell r="T5" t="str">
            <v>Apr</v>
          </cell>
          <cell r="U5" t="str">
            <v>May</v>
          </cell>
          <cell r="V5" t="str">
            <v>Jun</v>
          </cell>
          <cell r="W5" t="str">
            <v>Jul</v>
          </cell>
          <cell r="X5" t="str">
            <v>Aug</v>
          </cell>
          <cell r="Y5" t="str">
            <v>Sep</v>
          </cell>
          <cell r="Z5" t="str">
            <v>Oct</v>
          </cell>
          <cell r="AA5" t="str">
            <v>Nov</v>
          </cell>
          <cell r="AB5" t="str">
            <v>Dec</v>
          </cell>
        </row>
        <row r="6">
          <cell r="B6" t="str">
            <v>Gas customers (000's)</v>
          </cell>
          <cell r="C6">
            <v>12825.575000000001</v>
          </cell>
          <cell r="D6">
            <v>12847.339</v>
          </cell>
          <cell r="E6">
            <v>12849.102999999999</v>
          </cell>
          <cell r="F6">
            <v>12843.772999999999</v>
          </cell>
          <cell r="G6">
            <v>12808.196</v>
          </cell>
          <cell r="H6">
            <v>12776.858</v>
          </cell>
          <cell r="I6">
            <v>12730.29</v>
          </cell>
          <cell r="J6">
            <v>12692.588</v>
          </cell>
          <cell r="K6">
            <v>12652.255999999999</v>
          </cell>
          <cell r="L6">
            <v>12618.53</v>
          </cell>
          <cell r="M6">
            <v>12605.643</v>
          </cell>
          <cell r="N6">
            <v>12589.808999999999</v>
          </cell>
          <cell r="P6" t="str">
            <v>Gas Customers (000's)</v>
          </cell>
        </row>
        <row r="7">
          <cell r="B7" t="str">
            <v>Gas churn (%)</v>
          </cell>
          <cell r="C7">
            <v>10</v>
          </cell>
          <cell r="D7">
            <v>6.5</v>
          </cell>
          <cell r="E7">
            <v>8.9</v>
          </cell>
          <cell r="F7">
            <v>8.1999999999999993</v>
          </cell>
          <cell r="G7">
            <v>9.6</v>
          </cell>
          <cell r="H7">
            <v>10.1</v>
          </cell>
          <cell r="I7">
            <v>10.3</v>
          </cell>
          <cell r="J7">
            <v>9.8000000000000007</v>
          </cell>
          <cell r="K7">
            <v>11</v>
          </cell>
          <cell r="L7">
            <v>11</v>
          </cell>
          <cell r="M7">
            <v>11</v>
          </cell>
          <cell r="N7">
            <v>10.9</v>
          </cell>
          <cell r="P7" t="str">
            <v>Gas Churn (%)</v>
          </cell>
          <cell r="Q7">
            <v>9.9600000000000009</v>
          </cell>
          <cell r="R7">
            <v>8.24</v>
          </cell>
          <cell r="S7">
            <v>8.44</v>
          </cell>
          <cell r="T7">
            <v>8.3699999999999992</v>
          </cell>
          <cell r="U7">
            <v>8.61</v>
          </cell>
          <cell r="V7">
            <v>8.93</v>
          </cell>
          <cell r="W7">
            <v>9.11</v>
          </cell>
          <cell r="X7">
            <v>9.1999999999999993</v>
          </cell>
          <cell r="Y7">
            <v>9.43</v>
          </cell>
          <cell r="Z7">
            <v>9.58</v>
          </cell>
          <cell r="AA7">
            <v>9.6999999999999993</v>
          </cell>
          <cell r="AB7">
            <v>9.81</v>
          </cell>
        </row>
        <row r="8">
          <cell r="B8" t="str">
            <v>Bad debt charge  £'000's</v>
          </cell>
          <cell r="C8">
            <v>5603.2269999999999</v>
          </cell>
          <cell r="D8">
            <v>4554.6790000000001</v>
          </cell>
          <cell r="E8">
            <v>3827.9630000000002</v>
          </cell>
          <cell r="F8">
            <v>4473.95</v>
          </cell>
          <cell r="G8">
            <v>3822.6469999999999</v>
          </cell>
          <cell r="H8">
            <v>2309.0610000000001</v>
          </cell>
          <cell r="I8">
            <v>5138.4690000000001</v>
          </cell>
          <cell r="J8">
            <v>3211.623</v>
          </cell>
          <cell r="K8">
            <v>-3882.11</v>
          </cell>
          <cell r="L8">
            <v>-194.65</v>
          </cell>
          <cell r="M8">
            <v>-6832.6210000000001</v>
          </cell>
          <cell r="N8">
            <v>1511.3689999999999</v>
          </cell>
          <cell r="P8" t="str">
            <v>Bad Debt Charge  £'000's</v>
          </cell>
          <cell r="Q8">
            <v>5603.2269999999999</v>
          </cell>
          <cell r="R8">
            <v>10157.906000000001</v>
          </cell>
          <cell r="S8">
            <v>13985.869000000001</v>
          </cell>
          <cell r="T8">
            <v>18459.819</v>
          </cell>
          <cell r="U8">
            <v>22282.466</v>
          </cell>
          <cell r="V8">
            <v>24591.526999999998</v>
          </cell>
          <cell r="W8">
            <v>29729.995999999999</v>
          </cell>
          <cell r="X8">
            <v>32941.618999999999</v>
          </cell>
          <cell r="Y8">
            <v>29059.508999999998</v>
          </cell>
          <cell r="Z8">
            <v>28864.859</v>
          </cell>
          <cell r="AA8">
            <v>22032.238000000001</v>
          </cell>
          <cell r="AB8">
            <v>23543.599999999999</v>
          </cell>
        </row>
        <row r="9">
          <cell r="B9" t="str">
            <v>Net imbalance  £'000's</v>
          </cell>
          <cell r="C9">
            <v>-6562.777</v>
          </cell>
          <cell r="D9">
            <v>-3712.1379999999999</v>
          </cell>
          <cell r="E9">
            <v>4863.9629999999997</v>
          </cell>
          <cell r="F9">
            <v>8219.0939999999991</v>
          </cell>
          <cell r="G9">
            <v>9646.6640000000007</v>
          </cell>
          <cell r="H9">
            <v>15976.058000000001</v>
          </cell>
          <cell r="I9">
            <v>16978.606</v>
          </cell>
          <cell r="J9">
            <v>13910.409</v>
          </cell>
          <cell r="K9">
            <v>8862.2270000000008</v>
          </cell>
          <cell r="L9">
            <v>13637.234</v>
          </cell>
          <cell r="M9">
            <v>20578.833999999999</v>
          </cell>
          <cell r="N9">
            <v>35719.182999999997</v>
          </cell>
          <cell r="P9" t="str">
            <v>Net Imbalance  £'000's</v>
          </cell>
          <cell r="Q9">
            <v>-6562.777</v>
          </cell>
          <cell r="R9">
            <v>-10274.915000000001</v>
          </cell>
          <cell r="S9">
            <v>-5410.9520000000002</v>
          </cell>
          <cell r="T9">
            <v>2808.1419999999998</v>
          </cell>
          <cell r="U9">
            <v>12454.806</v>
          </cell>
          <cell r="V9">
            <v>28430.864000000001</v>
          </cell>
          <cell r="W9">
            <v>45409.47</v>
          </cell>
          <cell r="X9">
            <v>59319.879000000001</v>
          </cell>
          <cell r="Y9">
            <v>68182.106</v>
          </cell>
          <cell r="Z9">
            <v>81819.34</v>
          </cell>
          <cell r="AA9">
            <v>102398.174</v>
          </cell>
          <cell r="AB9">
            <v>138117.4</v>
          </cell>
        </row>
        <row r="10">
          <cell r="B10" t="str">
            <v>Gas consumption per customer (therms)</v>
          </cell>
          <cell r="C10">
            <v>99.1</v>
          </cell>
          <cell r="D10">
            <v>86.7</v>
          </cell>
          <cell r="E10">
            <v>69</v>
          </cell>
          <cell r="F10">
            <v>48.6</v>
          </cell>
          <cell r="G10">
            <v>35.6</v>
          </cell>
          <cell r="H10">
            <v>15.1</v>
          </cell>
          <cell r="I10">
            <v>14.3</v>
          </cell>
          <cell r="J10">
            <v>15.4</v>
          </cell>
          <cell r="K10">
            <v>22.9</v>
          </cell>
          <cell r="L10">
            <v>54.7</v>
          </cell>
          <cell r="M10">
            <v>65.599999999999994</v>
          </cell>
          <cell r="N10">
            <v>87.2</v>
          </cell>
          <cell r="P10" t="str">
            <v>Gas Consumption per Customer (therms)</v>
          </cell>
          <cell r="Q10">
            <v>99.1</v>
          </cell>
          <cell r="R10">
            <v>185.8</v>
          </cell>
          <cell r="S10">
            <v>254.8</v>
          </cell>
          <cell r="T10">
            <v>303.39999999999998</v>
          </cell>
          <cell r="U10">
            <v>339</v>
          </cell>
          <cell r="V10">
            <v>354.1</v>
          </cell>
          <cell r="W10">
            <v>368.4</v>
          </cell>
          <cell r="X10">
            <v>383.8</v>
          </cell>
          <cell r="Y10">
            <v>406.7</v>
          </cell>
          <cell r="Z10">
            <v>461.4</v>
          </cell>
          <cell r="AA10">
            <v>527</v>
          </cell>
          <cell r="AB10">
            <v>614.20000000000005</v>
          </cell>
        </row>
        <row r="11">
          <cell r="B11" t="str">
            <v>Electricity customers (000's)</v>
          </cell>
          <cell r="C11">
            <v>5835.0630000000001</v>
          </cell>
          <cell r="D11">
            <v>5884.0129999999999</v>
          </cell>
          <cell r="E11">
            <v>5940.1930000000002</v>
          </cell>
          <cell r="F11">
            <v>5991.915</v>
          </cell>
          <cell r="G11">
            <v>6013.6139999999996</v>
          </cell>
          <cell r="H11">
            <v>6035.5789999999997</v>
          </cell>
          <cell r="I11">
            <v>6066.7690000000002</v>
          </cell>
          <cell r="J11">
            <v>6092.2759999999998</v>
          </cell>
          <cell r="K11">
            <v>6114.7849999999999</v>
          </cell>
          <cell r="L11">
            <v>6133.2079999999996</v>
          </cell>
          <cell r="M11">
            <v>6158.3029999999999</v>
          </cell>
          <cell r="N11">
            <v>6189.201</v>
          </cell>
          <cell r="P11" t="str">
            <v>Electricity Customers (000's)</v>
          </cell>
        </row>
        <row r="12">
          <cell r="B12" t="str">
            <v>Electricity churn (%)</v>
          </cell>
          <cell r="C12">
            <v>16.600000000000001</v>
          </cell>
          <cell r="D12">
            <v>11.7</v>
          </cell>
          <cell r="E12">
            <v>15</v>
          </cell>
          <cell r="F12">
            <v>15.5</v>
          </cell>
          <cell r="G12">
            <v>12.4</v>
          </cell>
          <cell r="H12">
            <v>16.5</v>
          </cell>
          <cell r="I12">
            <v>16.399999999999999</v>
          </cell>
          <cell r="J12">
            <v>16.2</v>
          </cell>
          <cell r="K12">
            <v>17</v>
          </cell>
          <cell r="L12">
            <v>17.399999999999999</v>
          </cell>
          <cell r="M12">
            <v>17</v>
          </cell>
          <cell r="N12">
            <v>16</v>
          </cell>
          <cell r="P12" t="str">
            <v>Electricity Churn (%)</v>
          </cell>
          <cell r="Q12">
            <v>16.63</v>
          </cell>
          <cell r="R12">
            <v>14.12</v>
          </cell>
          <cell r="S12">
            <v>14.39</v>
          </cell>
          <cell r="T12">
            <v>14.73</v>
          </cell>
          <cell r="U12">
            <v>14.89</v>
          </cell>
          <cell r="V12">
            <v>15.22</v>
          </cell>
          <cell r="W12">
            <v>15.39</v>
          </cell>
          <cell r="X12">
            <v>15.5</v>
          </cell>
          <cell r="Y12">
            <v>15.72</v>
          </cell>
          <cell r="Z12">
            <v>15.9</v>
          </cell>
          <cell r="AA12">
            <v>16</v>
          </cell>
          <cell r="AB12">
            <v>16.010000000000002</v>
          </cell>
        </row>
        <row r="13">
          <cell r="B13" t="str">
            <v>Bad debt charge £'000's</v>
          </cell>
          <cell r="C13">
            <v>1015.6319999999999</v>
          </cell>
          <cell r="D13">
            <v>4159.1170000000002</v>
          </cell>
          <cell r="E13">
            <v>-1982.2929999999999</v>
          </cell>
          <cell r="F13">
            <v>1982.51</v>
          </cell>
          <cell r="G13">
            <v>81.53</v>
          </cell>
          <cell r="H13">
            <v>1451.837</v>
          </cell>
          <cell r="I13">
            <v>880</v>
          </cell>
          <cell r="J13">
            <v>2013.652</v>
          </cell>
          <cell r="K13">
            <v>6493.7569999999996</v>
          </cell>
          <cell r="L13">
            <v>4279.692</v>
          </cell>
          <cell r="M13">
            <v>6971.2780000000002</v>
          </cell>
          <cell r="N13">
            <v>-2214.62</v>
          </cell>
          <cell r="P13" t="str">
            <v>Bad Debt Charge £'000's</v>
          </cell>
          <cell r="Q13">
            <v>1015.6319999999999</v>
          </cell>
          <cell r="R13">
            <v>5174.7489999999998</v>
          </cell>
          <cell r="S13">
            <v>3192.4560000000001</v>
          </cell>
          <cell r="T13">
            <v>5174.9660000000003</v>
          </cell>
          <cell r="U13">
            <v>5256.4960000000001</v>
          </cell>
          <cell r="V13">
            <v>6708.3329999999996</v>
          </cell>
          <cell r="W13">
            <v>7588.3329999999996</v>
          </cell>
          <cell r="X13">
            <v>9601.9850000000006</v>
          </cell>
          <cell r="Y13">
            <v>16095.742</v>
          </cell>
          <cell r="Z13">
            <v>20375.434000000001</v>
          </cell>
          <cell r="AA13">
            <v>27346.712</v>
          </cell>
          <cell r="AB13">
            <v>25132.1</v>
          </cell>
        </row>
        <row r="14">
          <cell r="B14" t="str">
            <v>Net imbalance £'000's</v>
          </cell>
          <cell r="C14">
            <v>15612</v>
          </cell>
          <cell r="D14">
            <v>25386</v>
          </cell>
          <cell r="E14">
            <v>32551</v>
          </cell>
          <cell r="F14">
            <v>28186</v>
          </cell>
          <cell r="G14">
            <v>33121</v>
          </cell>
          <cell r="H14">
            <v>33291</v>
          </cell>
          <cell r="I14">
            <v>36113</v>
          </cell>
          <cell r="J14">
            <v>33027</v>
          </cell>
          <cell r="K14">
            <v>31530</v>
          </cell>
          <cell r="L14">
            <v>3735</v>
          </cell>
          <cell r="M14">
            <v>-478</v>
          </cell>
          <cell r="N14">
            <v>551</v>
          </cell>
          <cell r="P14" t="str">
            <v>Net Imbalance £'000's</v>
          </cell>
          <cell r="Q14">
            <v>15612</v>
          </cell>
          <cell r="R14">
            <v>40998</v>
          </cell>
          <cell r="S14">
            <v>73549</v>
          </cell>
          <cell r="T14">
            <v>101735</v>
          </cell>
          <cell r="U14">
            <v>134856</v>
          </cell>
          <cell r="V14">
            <v>168147</v>
          </cell>
          <cell r="W14">
            <v>204260</v>
          </cell>
          <cell r="X14">
            <v>237287</v>
          </cell>
          <cell r="Y14">
            <v>268817</v>
          </cell>
          <cell r="Z14">
            <v>272552</v>
          </cell>
          <cell r="AA14">
            <v>272074</v>
          </cell>
          <cell r="AB14">
            <v>272625</v>
          </cell>
        </row>
        <row r="15">
          <cell r="B15" t="str">
            <v>Elec consumption per customer (kWh)</v>
          </cell>
          <cell r="C15">
            <v>475.8</v>
          </cell>
          <cell r="D15">
            <v>348.1</v>
          </cell>
          <cell r="E15">
            <v>352.1</v>
          </cell>
          <cell r="F15">
            <v>319</v>
          </cell>
          <cell r="G15">
            <v>2811</v>
          </cell>
          <cell r="H15">
            <v>267.8</v>
          </cell>
          <cell r="I15">
            <v>256.8</v>
          </cell>
          <cell r="J15">
            <v>299.10000000000002</v>
          </cell>
          <cell r="K15">
            <v>304.5</v>
          </cell>
          <cell r="L15">
            <v>437.2</v>
          </cell>
          <cell r="M15">
            <v>394.4</v>
          </cell>
          <cell r="N15">
            <v>443.3</v>
          </cell>
          <cell r="P15" t="str">
            <v>Elec Consumption per Customer (kWh)</v>
          </cell>
          <cell r="Q15">
            <v>475.8</v>
          </cell>
          <cell r="R15">
            <v>823.9</v>
          </cell>
          <cell r="S15">
            <v>1176</v>
          </cell>
          <cell r="T15">
            <v>1495</v>
          </cell>
          <cell r="U15">
            <v>1776.1</v>
          </cell>
          <cell r="V15">
            <v>2043.9</v>
          </cell>
          <cell r="W15">
            <v>2300.6999999999998</v>
          </cell>
          <cell r="X15">
            <v>2599.8000000000002</v>
          </cell>
          <cell r="Y15">
            <v>2904.3</v>
          </cell>
          <cell r="Z15">
            <v>3341.5</v>
          </cell>
          <cell r="AA15">
            <v>3735.9</v>
          </cell>
          <cell r="AB15">
            <v>4179.2</v>
          </cell>
        </row>
        <row r="18">
          <cell r="C18" t="str">
            <v>Jan</v>
          </cell>
          <cell r="D18" t="str">
            <v>Feb</v>
          </cell>
          <cell r="E18" t="str">
            <v>Mar</v>
          </cell>
          <cell r="F18" t="str">
            <v>Apr</v>
          </cell>
          <cell r="G18" t="str">
            <v>May</v>
          </cell>
          <cell r="H18" t="str">
            <v>Jun</v>
          </cell>
          <cell r="I18" t="str">
            <v>Jul</v>
          </cell>
          <cell r="J18" t="str">
            <v>Aug</v>
          </cell>
          <cell r="K18" t="str">
            <v>Sep</v>
          </cell>
          <cell r="L18" t="str">
            <v>Oct</v>
          </cell>
          <cell r="M18" t="str">
            <v>Nov</v>
          </cell>
          <cell r="N18" t="str">
            <v>Dec</v>
          </cell>
          <cell r="Q18" t="str">
            <v>Jan</v>
          </cell>
          <cell r="R18" t="str">
            <v>Feb</v>
          </cell>
          <cell r="S18" t="str">
            <v>Mar</v>
          </cell>
          <cell r="T18" t="str">
            <v>Apr</v>
          </cell>
          <cell r="U18" t="str">
            <v>May</v>
          </cell>
          <cell r="V18" t="str">
            <v>Jun</v>
          </cell>
          <cell r="W18" t="str">
            <v>Jul</v>
          </cell>
          <cell r="X18" t="str">
            <v>Aug</v>
          </cell>
          <cell r="Y18" t="str">
            <v>Sep</v>
          </cell>
          <cell r="Z18" t="str">
            <v>Oct</v>
          </cell>
          <cell r="AA18" t="str">
            <v>Nov</v>
          </cell>
          <cell r="AB18" t="str">
            <v>Dec</v>
          </cell>
        </row>
        <row r="19">
          <cell r="B19" t="str">
            <v>Gas customers (000's)</v>
          </cell>
          <cell r="C19">
            <v>12577.227000000001</v>
          </cell>
          <cell r="D19">
            <v>12518.5</v>
          </cell>
          <cell r="E19">
            <v>12446.204</v>
          </cell>
          <cell r="P19" t="str">
            <v>Gas Customers (000's)</v>
          </cell>
        </row>
        <row r="20">
          <cell r="B20" t="str">
            <v>Gas churn (%)</v>
          </cell>
          <cell r="C20">
            <v>10.1</v>
          </cell>
          <cell r="D20">
            <v>11.7</v>
          </cell>
          <cell r="E20">
            <v>14.76</v>
          </cell>
          <cell r="P20" t="str">
            <v>Gas Churn (%)</v>
          </cell>
          <cell r="Q20">
            <v>9.8000000000000007</v>
          </cell>
          <cell r="R20">
            <v>10.8</v>
          </cell>
          <cell r="S20">
            <v>12.05</v>
          </cell>
        </row>
        <row r="21">
          <cell r="B21" t="str">
            <v>Bad debt charge  £'000's</v>
          </cell>
          <cell r="C21">
            <v>3507.2710000000002</v>
          </cell>
          <cell r="D21">
            <v>3582.096</v>
          </cell>
          <cell r="E21">
            <v>4254.8689999999997</v>
          </cell>
          <cell r="P21" t="str">
            <v>Bad Debt Charge  £'000's</v>
          </cell>
          <cell r="Q21">
            <v>3507.2710000000002</v>
          </cell>
          <cell r="R21">
            <v>7089.3670000000002</v>
          </cell>
          <cell r="S21">
            <v>11344.236000000001</v>
          </cell>
          <cell r="T21">
            <v>11344.236000000001</v>
          </cell>
          <cell r="U21">
            <v>11344.236000000001</v>
          </cell>
          <cell r="V21">
            <v>11344.236000000001</v>
          </cell>
          <cell r="W21">
            <v>11344.236000000001</v>
          </cell>
          <cell r="X21">
            <v>11344.236000000001</v>
          </cell>
          <cell r="Y21">
            <v>11344.236000000001</v>
          </cell>
          <cell r="Z21">
            <v>11344.236000000001</v>
          </cell>
          <cell r="AA21">
            <v>11344.236000000001</v>
          </cell>
          <cell r="AB21">
            <v>11344.2</v>
          </cell>
        </row>
        <row r="22">
          <cell r="B22" t="str">
            <v>Net imbalance  £'000's</v>
          </cell>
          <cell r="C22">
            <v>29201.789000000001</v>
          </cell>
          <cell r="D22">
            <v>33722.650999999998</v>
          </cell>
          <cell r="E22">
            <v>46291.236199999999</v>
          </cell>
          <cell r="P22" t="str">
            <v>Net Imbalance  £'000's</v>
          </cell>
          <cell r="Q22">
            <v>29201.789000000001</v>
          </cell>
          <cell r="R22">
            <v>62924.44</v>
          </cell>
          <cell r="S22">
            <v>109215.6762</v>
          </cell>
          <cell r="T22">
            <v>109215.67600000001</v>
          </cell>
          <cell r="U22">
            <v>109215.67600000001</v>
          </cell>
          <cell r="V22">
            <v>109215.67600000001</v>
          </cell>
          <cell r="W22">
            <v>109215.67600000001</v>
          </cell>
          <cell r="X22">
            <v>109215.67600000001</v>
          </cell>
          <cell r="Y22">
            <v>109215.67600000001</v>
          </cell>
          <cell r="Z22">
            <v>109215.67600000001</v>
          </cell>
          <cell r="AA22">
            <v>109215.67600000001</v>
          </cell>
          <cell r="AB22">
            <v>109215.7</v>
          </cell>
        </row>
        <row r="23">
          <cell r="B23" t="str">
            <v>Gas consumption per customer (therms)</v>
          </cell>
          <cell r="C23">
            <v>96.2</v>
          </cell>
          <cell r="D23">
            <v>83.9</v>
          </cell>
          <cell r="E23">
            <v>78.8</v>
          </cell>
          <cell r="P23" t="str">
            <v>Gas Consumption per Customer (therms)</v>
          </cell>
          <cell r="Q23">
            <v>96.2</v>
          </cell>
          <cell r="R23">
            <v>180.1</v>
          </cell>
          <cell r="S23">
            <v>258.89999999999998</v>
          </cell>
          <cell r="T23">
            <v>258.89999999999998</v>
          </cell>
          <cell r="U23">
            <v>258.89999999999998</v>
          </cell>
          <cell r="V23">
            <v>258.89999999999998</v>
          </cell>
          <cell r="W23">
            <v>258.89999999999998</v>
          </cell>
          <cell r="X23">
            <v>258.89999999999998</v>
          </cell>
          <cell r="Y23">
            <v>258.89999999999998</v>
          </cell>
          <cell r="Z23">
            <v>258.89999999999998</v>
          </cell>
          <cell r="AA23">
            <v>258.89999999999998</v>
          </cell>
          <cell r="AB23">
            <v>258.89999999999998</v>
          </cell>
        </row>
        <row r="24">
          <cell r="B24" t="str">
            <v>Electricity customers (000's)</v>
          </cell>
          <cell r="C24">
            <v>6192.5780000000004</v>
          </cell>
          <cell r="D24">
            <v>6187.4290000000001</v>
          </cell>
          <cell r="E24">
            <v>6174.8249999999998</v>
          </cell>
          <cell r="P24" t="str">
            <v>Electricity Customers (000's)</v>
          </cell>
        </row>
        <row r="25">
          <cell r="B25" t="str">
            <v>Electricity churn (%)</v>
          </cell>
          <cell r="C25">
            <v>14.7</v>
          </cell>
          <cell r="D25">
            <v>17.600000000000001</v>
          </cell>
          <cell r="E25">
            <v>21.35</v>
          </cell>
          <cell r="P25" t="str">
            <v>Electricity Churn (%)</v>
          </cell>
          <cell r="Q25">
            <v>14.7</v>
          </cell>
          <cell r="R25">
            <v>16</v>
          </cell>
          <cell r="S25">
            <v>19.149999999999999</v>
          </cell>
        </row>
        <row r="26">
          <cell r="B26" t="str">
            <v>Bad debt charge £'000's</v>
          </cell>
          <cell r="C26">
            <v>1290.0930000000001</v>
          </cell>
          <cell r="D26">
            <v>1492.3969999999999</v>
          </cell>
          <cell r="E26">
            <v>1846.25</v>
          </cell>
          <cell r="P26" t="str">
            <v>Bad Debt Charge £'000's</v>
          </cell>
          <cell r="Q26">
            <v>1290.0930000000001</v>
          </cell>
          <cell r="R26">
            <v>2782.49</v>
          </cell>
          <cell r="S26">
            <v>4628.74</v>
          </cell>
          <cell r="T26">
            <v>4628.74</v>
          </cell>
          <cell r="U26">
            <v>4628.74</v>
          </cell>
          <cell r="V26">
            <v>4628.74</v>
          </cell>
          <cell r="W26">
            <v>4628.74</v>
          </cell>
          <cell r="X26">
            <v>4628.74</v>
          </cell>
          <cell r="Y26">
            <v>4628.74</v>
          </cell>
          <cell r="Z26">
            <v>4628.74</v>
          </cell>
          <cell r="AA26">
            <v>4628.74</v>
          </cell>
          <cell r="AB26">
            <v>4628.7</v>
          </cell>
        </row>
        <row r="27">
          <cell r="B27" t="str">
            <v>Net imbalance £'000's</v>
          </cell>
          <cell r="C27">
            <v>-3478.9169999999999</v>
          </cell>
          <cell r="D27">
            <v>-587.35599999999999</v>
          </cell>
          <cell r="E27">
            <v>2154.587</v>
          </cell>
          <cell r="P27" t="str">
            <v>Net Imbalance £'000's</v>
          </cell>
          <cell r="Q27">
            <v>-3478.9169999999999</v>
          </cell>
          <cell r="R27">
            <v>-4066.2730000000001</v>
          </cell>
          <cell r="S27">
            <v>-1911.6859999999999</v>
          </cell>
          <cell r="T27">
            <v>-1911.6859999999999</v>
          </cell>
          <cell r="U27">
            <v>-1911.6859999999999</v>
          </cell>
          <cell r="V27">
            <v>-1911.6859999999999</v>
          </cell>
          <cell r="W27">
            <v>-1911.6859999999999</v>
          </cell>
          <cell r="X27">
            <v>-1911.6859999999999</v>
          </cell>
          <cell r="Y27">
            <v>-1911.6859999999999</v>
          </cell>
          <cell r="Z27">
            <v>-1911.6859999999999</v>
          </cell>
          <cell r="AA27">
            <v>-1911.6859999999999</v>
          </cell>
          <cell r="AB27">
            <v>-1911.7</v>
          </cell>
        </row>
        <row r="28">
          <cell r="B28" t="str">
            <v>Elec consumption per customer (kWh)</v>
          </cell>
          <cell r="C28">
            <v>460</v>
          </cell>
          <cell r="D28">
            <v>379.2</v>
          </cell>
          <cell r="E28">
            <v>385.5</v>
          </cell>
          <cell r="P28" t="str">
            <v>Elec Consumption per Customer (kWh)</v>
          </cell>
          <cell r="Q28">
            <v>460</v>
          </cell>
          <cell r="R28">
            <v>839.2</v>
          </cell>
          <cell r="S28">
            <v>1224.7</v>
          </cell>
          <cell r="T28">
            <v>1224.7</v>
          </cell>
          <cell r="U28">
            <v>1224.7</v>
          </cell>
          <cell r="V28">
            <v>1224.7</v>
          </cell>
          <cell r="W28">
            <v>1224.7</v>
          </cell>
          <cell r="X28">
            <v>1224.7</v>
          </cell>
          <cell r="Y28">
            <v>1224.7</v>
          </cell>
          <cell r="Z28">
            <v>1224.7</v>
          </cell>
          <cell r="AA28">
            <v>1224.7</v>
          </cell>
          <cell r="AB28">
            <v>1224.7</v>
          </cell>
        </row>
        <row r="31">
          <cell r="C31" t="str">
            <v>Jan</v>
          </cell>
          <cell r="D31" t="str">
            <v>Feb</v>
          </cell>
          <cell r="E31" t="str">
            <v>Mar</v>
          </cell>
          <cell r="F31" t="str">
            <v>Apr</v>
          </cell>
          <cell r="G31" t="str">
            <v>May</v>
          </cell>
          <cell r="H31" t="str">
            <v>Jun</v>
          </cell>
          <cell r="I31" t="str">
            <v>Jul</v>
          </cell>
          <cell r="J31" t="str">
            <v>Aug</v>
          </cell>
          <cell r="K31" t="str">
            <v>Sep</v>
          </cell>
          <cell r="L31" t="str">
            <v>Oct</v>
          </cell>
          <cell r="M31" t="str">
            <v>Nov</v>
          </cell>
          <cell r="N31" t="str">
            <v>Dec</v>
          </cell>
          <cell r="Q31" t="str">
            <v>Jan</v>
          </cell>
          <cell r="R31" t="str">
            <v>Feb</v>
          </cell>
          <cell r="S31" t="str">
            <v>Mar</v>
          </cell>
          <cell r="T31" t="str">
            <v>Apr</v>
          </cell>
          <cell r="U31" t="str">
            <v>May</v>
          </cell>
          <cell r="V31" t="str">
            <v>Jun</v>
          </cell>
          <cell r="W31" t="str">
            <v>Jul</v>
          </cell>
          <cell r="X31" t="str">
            <v>Aug</v>
          </cell>
          <cell r="Y31" t="str">
            <v>Sep</v>
          </cell>
          <cell r="Z31" t="str">
            <v>Oct</v>
          </cell>
          <cell r="AA31" t="str">
            <v>Nov</v>
          </cell>
          <cell r="AB31" t="str">
            <v>Dec</v>
          </cell>
        </row>
        <row r="32">
          <cell r="B32" t="str">
            <v>Gas customers (000's)</v>
          </cell>
          <cell r="C32">
            <v>12523.21</v>
          </cell>
          <cell r="D32">
            <v>12459.06</v>
          </cell>
          <cell r="E32">
            <v>12389.835999999999</v>
          </cell>
          <cell r="F32">
            <v>12331.751</v>
          </cell>
          <cell r="G32">
            <v>12296.788</v>
          </cell>
          <cell r="H32">
            <v>12257.19</v>
          </cell>
          <cell r="I32">
            <v>12208.806</v>
          </cell>
          <cell r="J32">
            <v>12167.234</v>
          </cell>
          <cell r="K32">
            <v>12128.128000000001</v>
          </cell>
          <cell r="L32">
            <v>12094.386</v>
          </cell>
          <cell r="M32">
            <v>12060.007</v>
          </cell>
          <cell r="N32">
            <v>12012.737999999999</v>
          </cell>
          <cell r="P32" t="str">
            <v>Gas Customers (000's)</v>
          </cell>
        </row>
        <row r="33">
          <cell r="B33" t="str">
            <v>Gas churn (%)</v>
          </cell>
          <cell r="C33">
            <v>14.1</v>
          </cell>
          <cell r="D33">
            <v>11.9</v>
          </cell>
          <cell r="E33">
            <v>13.8</v>
          </cell>
          <cell r="F33">
            <v>10.9</v>
          </cell>
          <cell r="G33">
            <v>10.5</v>
          </cell>
          <cell r="H33">
            <v>11.4</v>
          </cell>
          <cell r="I33">
            <v>11</v>
          </cell>
          <cell r="J33">
            <v>10.9</v>
          </cell>
          <cell r="K33">
            <v>8.8000000000000007</v>
          </cell>
          <cell r="L33">
            <v>13</v>
          </cell>
          <cell r="M33">
            <v>11</v>
          </cell>
          <cell r="N33">
            <v>8</v>
          </cell>
          <cell r="P33" t="str">
            <v>Gas Churn (%)</v>
          </cell>
          <cell r="Q33">
            <v>14.1</v>
          </cell>
          <cell r="R33">
            <v>13</v>
          </cell>
          <cell r="S33">
            <v>13.2</v>
          </cell>
          <cell r="T33">
            <v>12.5</v>
          </cell>
          <cell r="U33">
            <v>12.1</v>
          </cell>
          <cell r="V33">
            <v>12</v>
          </cell>
          <cell r="W33">
            <v>11.8</v>
          </cell>
          <cell r="X33">
            <v>11.7</v>
          </cell>
          <cell r="Y33">
            <v>11.3</v>
          </cell>
          <cell r="Z33">
            <v>11.5</v>
          </cell>
          <cell r="AA33">
            <v>11.4</v>
          </cell>
          <cell r="AB33">
            <v>11.1</v>
          </cell>
        </row>
        <row r="34">
          <cell r="B34" t="str">
            <v>Bad debt charge  £'000's</v>
          </cell>
          <cell r="C34">
            <v>2591.6999999999998</v>
          </cell>
          <cell r="D34">
            <v>2591.6999999999998</v>
          </cell>
          <cell r="E34">
            <v>2591.6999999999998</v>
          </cell>
          <cell r="F34">
            <v>2591.6999999999998</v>
          </cell>
          <cell r="G34">
            <v>2591.6999999999998</v>
          </cell>
          <cell r="H34">
            <v>2591.6999999999998</v>
          </cell>
          <cell r="I34">
            <v>2591.6999999999998</v>
          </cell>
          <cell r="J34">
            <v>2591.6999999999998</v>
          </cell>
          <cell r="K34">
            <v>2591.6999999999998</v>
          </cell>
          <cell r="L34">
            <v>2591.6999999999998</v>
          </cell>
          <cell r="M34">
            <v>2591.6999999999998</v>
          </cell>
          <cell r="N34">
            <v>2591.6999999999998</v>
          </cell>
          <cell r="P34" t="str">
            <v>Bad Debt Charge  £'000's</v>
          </cell>
          <cell r="Q34">
            <v>2591.6999999999998</v>
          </cell>
          <cell r="R34">
            <v>5183.3999999999996</v>
          </cell>
          <cell r="S34">
            <v>7775.1</v>
          </cell>
          <cell r="T34">
            <v>10366.799999999999</v>
          </cell>
          <cell r="U34">
            <v>12958.5</v>
          </cell>
          <cell r="V34">
            <v>15550.2</v>
          </cell>
          <cell r="W34">
            <v>18141.900000000001</v>
          </cell>
          <cell r="X34">
            <v>20733.599999999999</v>
          </cell>
          <cell r="Y34">
            <v>23325.3</v>
          </cell>
          <cell r="Z34">
            <v>25917</v>
          </cell>
          <cell r="AA34">
            <v>28508.7</v>
          </cell>
          <cell r="AB34">
            <v>31100.400000000001</v>
          </cell>
        </row>
        <row r="35">
          <cell r="B35" t="str">
            <v>Net imbalance  £'000's</v>
          </cell>
          <cell r="P35" t="str">
            <v>Net Imbalance  £'000's</v>
          </cell>
          <cell r="Q35">
            <v>0</v>
          </cell>
          <cell r="R35">
            <v>0</v>
          </cell>
          <cell r="S35">
            <v>0</v>
          </cell>
          <cell r="T35">
            <v>0</v>
          </cell>
          <cell r="U35">
            <v>0</v>
          </cell>
          <cell r="V35">
            <v>0</v>
          </cell>
          <cell r="W35">
            <v>0</v>
          </cell>
          <cell r="X35">
            <v>0</v>
          </cell>
          <cell r="Y35">
            <v>0</v>
          </cell>
          <cell r="Z35">
            <v>0</v>
          </cell>
          <cell r="AA35">
            <v>0</v>
          </cell>
          <cell r="AB35">
            <v>0</v>
          </cell>
        </row>
        <row r="36">
          <cell r="B36" t="str">
            <v>Gas consumption per customer (therms)</v>
          </cell>
          <cell r="C36">
            <v>97.3</v>
          </cell>
          <cell r="D36">
            <v>83.7</v>
          </cell>
          <cell r="E36">
            <v>75.099999999999994</v>
          </cell>
          <cell r="F36">
            <v>56.1</v>
          </cell>
          <cell r="G36">
            <v>35.700000000000003</v>
          </cell>
          <cell r="H36">
            <v>22.1</v>
          </cell>
          <cell r="I36">
            <v>16</v>
          </cell>
          <cell r="J36">
            <v>15.8</v>
          </cell>
          <cell r="K36">
            <v>23.5</v>
          </cell>
          <cell r="L36">
            <v>49.1</v>
          </cell>
          <cell r="M36">
            <v>69.900000000000006</v>
          </cell>
          <cell r="N36">
            <v>91.8</v>
          </cell>
          <cell r="P36" t="str">
            <v>Gas Consumption per Customer (therms)</v>
          </cell>
          <cell r="Q36">
            <v>97.3</v>
          </cell>
          <cell r="R36">
            <v>181</v>
          </cell>
          <cell r="S36">
            <v>256.10000000000002</v>
          </cell>
          <cell r="T36">
            <v>312.2</v>
          </cell>
          <cell r="U36">
            <v>347.9</v>
          </cell>
          <cell r="V36">
            <v>370</v>
          </cell>
          <cell r="W36">
            <v>386</v>
          </cell>
          <cell r="X36">
            <v>401.8</v>
          </cell>
          <cell r="Y36">
            <v>425.3</v>
          </cell>
          <cell r="Z36">
            <v>474.4</v>
          </cell>
          <cell r="AA36">
            <v>544.29999999999995</v>
          </cell>
          <cell r="AB36">
            <v>636.1</v>
          </cell>
        </row>
        <row r="37">
          <cell r="B37" t="str">
            <v>Electricity customers (000's)</v>
          </cell>
          <cell r="C37">
            <v>6208.0309999999999</v>
          </cell>
          <cell r="D37">
            <v>6197.2020000000002</v>
          </cell>
          <cell r="E37">
            <v>6188.2650000000003</v>
          </cell>
          <cell r="F37">
            <v>6190.567</v>
          </cell>
          <cell r="G37">
            <v>6209.8609999999999</v>
          </cell>
          <cell r="H37">
            <v>6235.5460000000003</v>
          </cell>
          <cell r="I37">
            <v>6265.4859999999999</v>
          </cell>
          <cell r="J37">
            <v>6286.6059999999998</v>
          </cell>
          <cell r="K37">
            <v>6309.57</v>
          </cell>
          <cell r="L37">
            <v>6348.9790000000003</v>
          </cell>
          <cell r="M37">
            <v>6374.7529999999997</v>
          </cell>
          <cell r="N37">
            <v>6377.2030000000004</v>
          </cell>
          <cell r="P37" t="str">
            <v>Electricity Customers (000's)</v>
          </cell>
        </row>
        <row r="38">
          <cell r="B38" t="str">
            <v>Electricity churn (%)</v>
          </cell>
          <cell r="C38">
            <v>22.4</v>
          </cell>
          <cell r="D38">
            <v>19.2</v>
          </cell>
          <cell r="E38">
            <v>21.6</v>
          </cell>
          <cell r="F38">
            <v>17.7</v>
          </cell>
          <cell r="G38">
            <v>16.8</v>
          </cell>
          <cell r="H38">
            <v>16.5</v>
          </cell>
          <cell r="I38">
            <v>16.3</v>
          </cell>
          <cell r="J38">
            <v>16.100000000000001</v>
          </cell>
          <cell r="K38">
            <v>13.1</v>
          </cell>
          <cell r="L38">
            <v>19.600000000000001</v>
          </cell>
          <cell r="M38">
            <v>16.399999999999999</v>
          </cell>
          <cell r="N38">
            <v>11.8</v>
          </cell>
          <cell r="P38" t="str">
            <v>Electricity Churn (%)</v>
          </cell>
          <cell r="Q38">
            <v>22.4</v>
          </cell>
          <cell r="R38">
            <v>20.8</v>
          </cell>
          <cell r="S38">
            <v>21.1</v>
          </cell>
          <cell r="T38">
            <v>20.100000000000001</v>
          </cell>
          <cell r="U38">
            <v>19.399999999999999</v>
          </cell>
          <cell r="V38">
            <v>18.899999999999999</v>
          </cell>
          <cell r="W38">
            <v>18.5</v>
          </cell>
          <cell r="X38">
            <v>18.2</v>
          </cell>
          <cell r="Y38">
            <v>17.5</v>
          </cell>
          <cell r="Z38">
            <v>17.7</v>
          </cell>
          <cell r="AA38">
            <v>17.5</v>
          </cell>
          <cell r="AB38">
            <v>17</v>
          </cell>
        </row>
        <row r="39">
          <cell r="B39" t="str">
            <v>Bad debt charge £'000's</v>
          </cell>
          <cell r="C39">
            <v>1500</v>
          </cell>
          <cell r="D39">
            <v>1500</v>
          </cell>
          <cell r="E39">
            <v>1500</v>
          </cell>
          <cell r="F39">
            <v>1500</v>
          </cell>
          <cell r="G39">
            <v>1500</v>
          </cell>
          <cell r="H39">
            <v>1500</v>
          </cell>
          <cell r="I39">
            <v>1500</v>
          </cell>
          <cell r="J39">
            <v>1500</v>
          </cell>
          <cell r="K39">
            <v>1500</v>
          </cell>
          <cell r="L39">
            <v>1500</v>
          </cell>
          <cell r="M39">
            <v>1500</v>
          </cell>
          <cell r="N39">
            <v>1500</v>
          </cell>
          <cell r="P39" t="str">
            <v>Bad Debt Charge £'000's</v>
          </cell>
          <cell r="Q39">
            <v>1500</v>
          </cell>
          <cell r="R39">
            <v>3000</v>
          </cell>
          <cell r="S39">
            <v>4500</v>
          </cell>
          <cell r="T39">
            <v>6000</v>
          </cell>
          <cell r="U39">
            <v>7500</v>
          </cell>
          <cell r="V39">
            <v>9000</v>
          </cell>
          <cell r="W39">
            <v>10500</v>
          </cell>
          <cell r="X39">
            <v>12000</v>
          </cell>
          <cell r="Y39">
            <v>13500</v>
          </cell>
          <cell r="Z39">
            <v>15000</v>
          </cell>
          <cell r="AA39">
            <v>16500</v>
          </cell>
          <cell r="AB39">
            <v>18000</v>
          </cell>
        </row>
        <row r="40">
          <cell r="B40" t="str">
            <v>Net imbalance £'000's</v>
          </cell>
          <cell r="P40" t="str">
            <v>Net Imbalance £'000's</v>
          </cell>
          <cell r="Q40">
            <v>0</v>
          </cell>
          <cell r="R40">
            <v>0</v>
          </cell>
          <cell r="S40">
            <v>0</v>
          </cell>
          <cell r="T40">
            <v>0</v>
          </cell>
          <cell r="U40">
            <v>0</v>
          </cell>
          <cell r="V40">
            <v>0</v>
          </cell>
          <cell r="W40">
            <v>0</v>
          </cell>
          <cell r="X40">
            <v>0</v>
          </cell>
          <cell r="Y40">
            <v>0</v>
          </cell>
          <cell r="Z40">
            <v>0</v>
          </cell>
          <cell r="AA40">
            <v>0</v>
          </cell>
          <cell r="AB40">
            <v>0</v>
          </cell>
        </row>
        <row r="41">
          <cell r="B41" t="str">
            <v>Elec consumption per customer (kWh)</v>
          </cell>
          <cell r="C41">
            <v>444.6</v>
          </cell>
          <cell r="D41">
            <v>383.8</v>
          </cell>
          <cell r="E41">
            <v>394.4</v>
          </cell>
          <cell r="F41">
            <v>337.4</v>
          </cell>
          <cell r="G41">
            <v>302.89999999999998</v>
          </cell>
          <cell r="H41">
            <v>279.2</v>
          </cell>
          <cell r="I41">
            <v>280.39999999999998</v>
          </cell>
          <cell r="J41">
            <v>283.60000000000002</v>
          </cell>
          <cell r="K41">
            <v>295.7</v>
          </cell>
          <cell r="L41">
            <v>357.2</v>
          </cell>
          <cell r="M41">
            <v>408.1</v>
          </cell>
          <cell r="N41">
            <v>449.6</v>
          </cell>
          <cell r="P41" t="str">
            <v>Elec Consumption per Customer (kWh)</v>
          </cell>
          <cell r="Q41">
            <v>444.6</v>
          </cell>
          <cell r="R41">
            <v>828.4</v>
          </cell>
          <cell r="S41">
            <v>1222.8</v>
          </cell>
          <cell r="T41">
            <v>1560.2</v>
          </cell>
          <cell r="U41">
            <v>1863.1</v>
          </cell>
          <cell r="V41">
            <v>2142.3000000000002</v>
          </cell>
          <cell r="W41">
            <v>2422.6999999999998</v>
          </cell>
          <cell r="X41">
            <v>2706.3</v>
          </cell>
          <cell r="Y41">
            <v>3002</v>
          </cell>
          <cell r="Z41">
            <v>3359.2</v>
          </cell>
          <cell r="AA41">
            <v>3767.3</v>
          </cell>
          <cell r="AB41">
            <v>4216.8999999999996</v>
          </cell>
        </row>
      </sheetData>
      <sheetData sheetId="1" refreshError="1"/>
      <sheetData sheetId="2" refreshError="1"/>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ments"/>
      <sheetName val="quantities"/>
      <sheetName val="DATA INPUT"/>
      <sheetName val="Flysheet"/>
      <sheetName val="Elemental oview"/>
      <sheetName val="Construction"/>
      <sheetName val="Abnormals"/>
      <sheetName val="1 Bed Happi"/>
    </sheetNames>
    <sheetDataSet>
      <sheetData sheetId="0">
        <row r="6">
          <cell r="B6">
            <v>-1</v>
          </cell>
          <cell r="C6" t="str">
            <v>GENERAL</v>
          </cell>
        </row>
        <row r="7">
          <cell r="B7">
            <v>0</v>
          </cell>
          <cell r="C7" t="str">
            <v>Facilitating works</v>
          </cell>
        </row>
        <row r="8">
          <cell r="B8">
            <v>0.1</v>
          </cell>
          <cell r="C8" t="str">
            <v>Toxic/hazardous/contaminated material removal</v>
          </cell>
        </row>
        <row r="9">
          <cell r="B9">
            <v>0.2</v>
          </cell>
          <cell r="C9" t="str">
            <v>Major demolition works</v>
          </cell>
        </row>
        <row r="10">
          <cell r="B10">
            <v>0.3</v>
          </cell>
          <cell r="C10" t="str">
            <v>Specialist groundworks</v>
          </cell>
        </row>
        <row r="11">
          <cell r="B11">
            <v>0.4</v>
          </cell>
          <cell r="C11" t="str">
            <v>Temporary diversion works</v>
          </cell>
        </row>
        <row r="12">
          <cell r="B12">
            <v>0.5</v>
          </cell>
          <cell r="C12" t="str">
            <v>Extraordinary site investigation works</v>
          </cell>
        </row>
        <row r="13">
          <cell r="B13">
            <v>1</v>
          </cell>
          <cell r="C13" t="str">
            <v>Substructure</v>
          </cell>
        </row>
        <row r="14">
          <cell r="B14">
            <v>1.1000000000000001</v>
          </cell>
          <cell r="C14" t="str">
            <v>Substructure</v>
          </cell>
        </row>
        <row r="15">
          <cell r="B15">
            <v>2</v>
          </cell>
          <cell r="C15" t="str">
            <v>Superstructure</v>
          </cell>
        </row>
        <row r="16">
          <cell r="B16">
            <v>2.1</v>
          </cell>
          <cell r="C16" t="str">
            <v>Frame</v>
          </cell>
        </row>
        <row r="17">
          <cell r="B17">
            <v>2.2000000000000002</v>
          </cell>
          <cell r="C17" t="str">
            <v>Upper Floors</v>
          </cell>
        </row>
        <row r="18">
          <cell r="B18">
            <v>2.2999999999999998</v>
          </cell>
          <cell r="C18" t="str">
            <v>Roof</v>
          </cell>
        </row>
        <row r="19">
          <cell r="B19">
            <v>2.4</v>
          </cell>
          <cell r="C19" t="str">
            <v>Staircases</v>
          </cell>
        </row>
        <row r="20">
          <cell r="B20">
            <v>2.5</v>
          </cell>
          <cell r="C20" t="str">
            <v>External Walls</v>
          </cell>
        </row>
        <row r="21">
          <cell r="B21">
            <v>2.6</v>
          </cell>
          <cell r="C21" t="str">
            <v>External windows and doors</v>
          </cell>
        </row>
        <row r="22">
          <cell r="B22">
            <v>2.7</v>
          </cell>
          <cell r="C22" t="str">
            <v>Internal partitions</v>
          </cell>
        </row>
        <row r="23">
          <cell r="B23">
            <v>2.8</v>
          </cell>
          <cell r="C23" t="str">
            <v>Internal doors</v>
          </cell>
        </row>
        <row r="24">
          <cell r="B24">
            <v>3</v>
          </cell>
          <cell r="C24" t="str">
            <v>Internal Finishes</v>
          </cell>
        </row>
        <row r="25">
          <cell r="B25">
            <v>3.1</v>
          </cell>
          <cell r="C25" t="str">
            <v>Wall finishes</v>
          </cell>
        </row>
        <row r="26">
          <cell r="B26">
            <v>3.2</v>
          </cell>
          <cell r="C26" t="str">
            <v>Floor finishes</v>
          </cell>
        </row>
        <row r="27">
          <cell r="B27">
            <v>3.3</v>
          </cell>
          <cell r="C27" t="str">
            <v>Ceiling finishes</v>
          </cell>
        </row>
        <row r="28">
          <cell r="B28">
            <v>4</v>
          </cell>
          <cell r="C28" t="str">
            <v>Fittings, furnishings and equipment</v>
          </cell>
        </row>
        <row r="29">
          <cell r="B29">
            <v>4.0999999999999996</v>
          </cell>
          <cell r="C29" t="str">
            <v>Fittings, furnishings and equipment</v>
          </cell>
        </row>
        <row r="30">
          <cell r="B30">
            <v>5</v>
          </cell>
          <cell r="C30" t="str">
            <v>Services</v>
          </cell>
        </row>
        <row r="31">
          <cell r="B31">
            <v>5.01</v>
          </cell>
          <cell r="C31" t="str">
            <v>Sanitary Installations</v>
          </cell>
        </row>
        <row r="32">
          <cell r="B32">
            <v>5.0199999999999996</v>
          </cell>
          <cell r="C32" t="str">
            <v>Services equipment</v>
          </cell>
        </row>
        <row r="33">
          <cell r="B33">
            <v>5.03</v>
          </cell>
          <cell r="C33" t="str">
            <v>Disposal installations</v>
          </cell>
        </row>
        <row r="34">
          <cell r="B34">
            <v>5.04</v>
          </cell>
          <cell r="C34" t="str">
            <v>Water installations</v>
          </cell>
        </row>
        <row r="35">
          <cell r="B35">
            <v>5.05</v>
          </cell>
          <cell r="C35" t="str">
            <v>Heat Source</v>
          </cell>
        </row>
        <row r="36">
          <cell r="B36">
            <v>5.0599999999999996</v>
          </cell>
          <cell r="C36" t="str">
            <v>Space Heating and air conditioning</v>
          </cell>
        </row>
        <row r="37">
          <cell r="B37">
            <v>5.07</v>
          </cell>
          <cell r="C37" t="str">
            <v>Ventilation</v>
          </cell>
        </row>
        <row r="38">
          <cell r="B38">
            <v>5.08</v>
          </cell>
          <cell r="C38" t="str">
            <v>Electrical installations</v>
          </cell>
        </row>
        <row r="39">
          <cell r="B39">
            <v>5.09</v>
          </cell>
          <cell r="C39" t="str">
            <v>Lift and conveyor installations</v>
          </cell>
        </row>
        <row r="40">
          <cell r="B40">
            <v>5.0999999999999996</v>
          </cell>
          <cell r="C40" t="str">
            <v>Fire and lightning protection</v>
          </cell>
        </row>
        <row r="41">
          <cell r="B41">
            <v>5.1100000000000003</v>
          </cell>
          <cell r="C41" t="str">
            <v>Communications, security and control systems</v>
          </cell>
        </row>
        <row r="42">
          <cell r="B42">
            <v>5.12</v>
          </cell>
          <cell r="C42" t="str">
            <v>Specialist installations</v>
          </cell>
        </row>
        <row r="43">
          <cell r="B43">
            <v>5.13</v>
          </cell>
          <cell r="C43" t="str">
            <v>BWIC</v>
          </cell>
        </row>
        <row r="44">
          <cell r="B44">
            <v>6</v>
          </cell>
          <cell r="C44" t="str">
            <v>Complete building and building units</v>
          </cell>
        </row>
        <row r="45">
          <cell r="B45">
            <v>6.1</v>
          </cell>
          <cell r="C45" t="str">
            <v>Prefabricated buildings and units</v>
          </cell>
        </row>
        <row r="46">
          <cell r="B46">
            <v>7</v>
          </cell>
          <cell r="C46" t="str">
            <v>Work to existing buildings</v>
          </cell>
        </row>
        <row r="47">
          <cell r="B47">
            <v>7.1</v>
          </cell>
          <cell r="C47" t="str">
            <v>Minor demolition works and alteration works</v>
          </cell>
        </row>
        <row r="48">
          <cell r="B48">
            <v>7.2</v>
          </cell>
          <cell r="C48" t="str">
            <v>Repairs to existing services</v>
          </cell>
        </row>
        <row r="49">
          <cell r="B49">
            <v>7.3</v>
          </cell>
          <cell r="C49" t="str">
            <v>Damp proof courses/fungus and beetle eradiction</v>
          </cell>
        </row>
        <row r="50">
          <cell r="B50">
            <v>7.4</v>
          </cell>
          <cell r="C50" t="str">
            <v>Façade retention</v>
          </cell>
        </row>
        <row r="51">
          <cell r="B51">
            <v>7.5</v>
          </cell>
          <cell r="C51" t="str">
            <v>Cleaning existing surfaces</v>
          </cell>
        </row>
        <row r="52">
          <cell r="B52">
            <v>7.6</v>
          </cell>
          <cell r="C52" t="str">
            <v>Renovation works</v>
          </cell>
        </row>
        <row r="53">
          <cell r="B53">
            <v>8</v>
          </cell>
          <cell r="C53" t="str">
            <v>External works</v>
          </cell>
        </row>
        <row r="54">
          <cell r="B54">
            <v>8.1</v>
          </cell>
          <cell r="C54" t="str">
            <v>Site preparation works</v>
          </cell>
        </row>
        <row r="55">
          <cell r="B55">
            <v>8.1999999999999993</v>
          </cell>
          <cell r="C55" t="str">
            <v>Roads, paths, pavings and surfacings</v>
          </cell>
        </row>
        <row r="56">
          <cell r="B56">
            <v>8.3000000000000007</v>
          </cell>
          <cell r="C56" t="str">
            <v>Soft landscaping, planting and irrigation systems</v>
          </cell>
        </row>
        <row r="57">
          <cell r="B57">
            <v>8.4</v>
          </cell>
          <cell r="C57" t="str">
            <v>Fencing, railings and walls</v>
          </cell>
        </row>
        <row r="58">
          <cell r="B58">
            <v>8.5</v>
          </cell>
          <cell r="C58" t="str">
            <v>External fixtures</v>
          </cell>
        </row>
        <row r="59">
          <cell r="B59">
            <v>8.6</v>
          </cell>
          <cell r="C59" t="str">
            <v>External drainage</v>
          </cell>
        </row>
        <row r="60">
          <cell r="B60">
            <v>8.6999999999999993</v>
          </cell>
          <cell r="C60" t="str">
            <v>External services</v>
          </cell>
        </row>
        <row r="61">
          <cell r="B61">
            <v>8.8000000000000007</v>
          </cell>
          <cell r="C61" t="str">
            <v>Minor building works and ancilliary buildings</v>
          </cell>
        </row>
        <row r="62">
          <cell r="B62">
            <v>9</v>
          </cell>
          <cell r="C62" t="str">
            <v>Main Contractor's preliminaries (B)</v>
          </cell>
        </row>
        <row r="63">
          <cell r="B63">
            <v>9.1</v>
          </cell>
          <cell r="C63" t="str">
            <v>Employer's requirements</v>
          </cell>
        </row>
        <row r="64">
          <cell r="B64">
            <v>9.1999999999999993</v>
          </cell>
          <cell r="C64" t="str">
            <v>Main Contractor's cost items</v>
          </cell>
        </row>
        <row r="65">
          <cell r="B65">
            <v>10</v>
          </cell>
          <cell r="C65" t="str">
            <v>Main Contractor's overheads and profit (D)</v>
          </cell>
        </row>
        <row r="66">
          <cell r="B66">
            <v>10.1</v>
          </cell>
          <cell r="C66" t="str">
            <v>Main contractor's overheads</v>
          </cell>
        </row>
        <row r="67">
          <cell r="B67">
            <v>10.199999999999999</v>
          </cell>
          <cell r="C67" t="str">
            <v>Main contractor's profit</v>
          </cell>
        </row>
        <row r="68">
          <cell r="B68">
            <v>11</v>
          </cell>
          <cell r="C68" t="str">
            <v>Project/design team fees and other development/project (F)</v>
          </cell>
        </row>
        <row r="69">
          <cell r="B69">
            <v>11.1</v>
          </cell>
          <cell r="C69" t="str">
            <v>Consultant's fees</v>
          </cell>
        </row>
        <row r="70">
          <cell r="B70">
            <v>11.2</v>
          </cell>
          <cell r="C70" t="str">
            <v>Main contractor's pre construction fees</v>
          </cell>
        </row>
        <row r="71">
          <cell r="B71">
            <v>11.3</v>
          </cell>
          <cell r="C71" t="str">
            <v>Main Contractor's design fees</v>
          </cell>
        </row>
        <row r="72">
          <cell r="B72">
            <v>12</v>
          </cell>
          <cell r="C72" t="str">
            <v>Other development/project costs</v>
          </cell>
        </row>
        <row r="73">
          <cell r="B73">
            <v>13</v>
          </cell>
          <cell r="C73" t="str">
            <v>Risks</v>
          </cell>
        </row>
        <row r="74">
          <cell r="B74">
            <v>13.1</v>
          </cell>
          <cell r="C74" t="str">
            <v>Design development risks</v>
          </cell>
        </row>
        <row r="75">
          <cell r="B75">
            <v>13.2</v>
          </cell>
          <cell r="C75" t="str">
            <v>Construction risks</v>
          </cell>
        </row>
        <row r="76">
          <cell r="B76">
            <v>13.3</v>
          </cell>
          <cell r="C76" t="str">
            <v>Employer change risks</v>
          </cell>
        </row>
        <row r="77">
          <cell r="B77">
            <v>13.4</v>
          </cell>
          <cell r="C77" t="str">
            <v>Employer other risks</v>
          </cell>
        </row>
        <row r="78">
          <cell r="B78">
            <v>14</v>
          </cell>
          <cell r="C78" t="str">
            <v>Inflation</v>
          </cell>
        </row>
        <row r="79">
          <cell r="B79">
            <v>14.1</v>
          </cell>
          <cell r="C79" t="str">
            <v>Tender Inflation</v>
          </cell>
        </row>
        <row r="80">
          <cell r="B80">
            <v>14.2</v>
          </cell>
          <cell r="C80" t="str">
            <v>Construction Inflation</v>
          </cell>
        </row>
        <row r="81">
          <cell r="B81">
            <v>15</v>
          </cell>
          <cell r="C81" t="str">
            <v>VAT ASSESSMENT</v>
          </cell>
        </row>
      </sheetData>
      <sheetData sheetId="1"/>
      <sheetData sheetId="2">
        <row r="2">
          <cell r="D2" t="str">
            <v>Welwyn Hatfield</v>
          </cell>
        </row>
        <row r="3">
          <cell r="D3" t="str">
            <v>Garden Avenue</v>
          </cell>
        </row>
        <row r="4">
          <cell r="D4" t="str">
            <v>New Build Apartments</v>
          </cell>
        </row>
        <row r="5">
          <cell r="D5" t="str">
            <v>PRE-TENDER ESTIMATE</v>
          </cell>
        </row>
        <row r="9">
          <cell r="E9">
            <v>22</v>
          </cell>
        </row>
        <row r="12">
          <cell r="E12">
            <v>0</v>
          </cell>
        </row>
        <row r="13">
          <cell r="E13">
            <v>1530</v>
          </cell>
        </row>
        <row r="15">
          <cell r="E15">
            <v>2017.51</v>
          </cell>
        </row>
        <row r="16">
          <cell r="E16">
            <v>63</v>
          </cell>
        </row>
        <row r="18">
          <cell r="E18">
            <v>278.58550000000002</v>
          </cell>
        </row>
        <row r="19">
          <cell r="E19">
            <v>7</v>
          </cell>
        </row>
        <row r="20">
          <cell r="E20">
            <v>738.31</v>
          </cell>
        </row>
        <row r="21">
          <cell r="E21">
            <v>178.67</v>
          </cell>
        </row>
        <row r="24">
          <cell r="E24">
            <v>131.4</v>
          </cell>
        </row>
        <row r="25">
          <cell r="E25">
            <v>2</v>
          </cell>
        </row>
        <row r="26">
          <cell r="E26">
            <v>2</v>
          </cell>
        </row>
        <row r="27">
          <cell r="E27">
            <v>2</v>
          </cell>
        </row>
        <row r="28">
          <cell r="E28">
            <v>2</v>
          </cell>
        </row>
        <row r="29">
          <cell r="E29">
            <v>0.6</v>
          </cell>
        </row>
        <row r="30">
          <cell r="E30">
            <v>0.3</v>
          </cell>
        </row>
        <row r="31">
          <cell r="E31">
            <v>738.31</v>
          </cell>
        </row>
        <row r="32">
          <cell r="E32">
            <v>1544.87</v>
          </cell>
        </row>
        <row r="33">
          <cell r="E33">
            <v>119.36</v>
          </cell>
        </row>
        <row r="34">
          <cell r="E34">
            <v>42.8</v>
          </cell>
        </row>
        <row r="36">
          <cell r="E36">
            <v>395.1</v>
          </cell>
        </row>
        <row r="37">
          <cell r="E37">
            <v>172.35</v>
          </cell>
        </row>
        <row r="38">
          <cell r="E38">
            <v>131.69999999999999</v>
          </cell>
        </row>
        <row r="39">
          <cell r="E39">
            <v>13.21</v>
          </cell>
        </row>
        <row r="40">
          <cell r="E40">
            <v>43.43</v>
          </cell>
        </row>
        <row r="41">
          <cell r="E41">
            <v>0</v>
          </cell>
        </row>
        <row r="42">
          <cell r="E42">
            <v>25</v>
          </cell>
        </row>
        <row r="43">
          <cell r="E43">
            <v>5</v>
          </cell>
        </row>
        <row r="44">
          <cell r="E44">
            <v>3</v>
          </cell>
        </row>
        <row r="45">
          <cell r="E45">
            <v>2</v>
          </cell>
        </row>
        <row r="46">
          <cell r="E46">
            <v>2</v>
          </cell>
        </row>
        <row r="47">
          <cell r="E47">
            <v>2</v>
          </cell>
        </row>
        <row r="48">
          <cell r="E48">
            <v>0</v>
          </cell>
        </row>
        <row r="50">
          <cell r="E50">
            <v>4</v>
          </cell>
        </row>
        <row r="51">
          <cell r="E51">
            <v>0.5</v>
          </cell>
        </row>
        <row r="52">
          <cell r="E52">
            <v>3</v>
          </cell>
        </row>
        <row r="53">
          <cell r="E53">
            <v>178.67</v>
          </cell>
        </row>
        <row r="54">
          <cell r="E54">
            <v>1938.54</v>
          </cell>
        </row>
        <row r="55">
          <cell r="E55">
            <v>324.27</v>
          </cell>
        </row>
        <row r="56">
          <cell r="E56">
            <v>0</v>
          </cell>
        </row>
        <row r="57">
          <cell r="E57">
            <v>4</v>
          </cell>
        </row>
        <row r="58">
          <cell r="E58">
            <v>0</v>
          </cell>
        </row>
        <row r="59">
          <cell r="E59">
            <v>1</v>
          </cell>
        </row>
        <row r="60">
          <cell r="E60">
            <v>2</v>
          </cell>
        </row>
        <row r="61">
          <cell r="E61">
            <v>11</v>
          </cell>
        </row>
        <row r="62">
          <cell r="E62">
            <v>16</v>
          </cell>
        </row>
        <row r="63">
          <cell r="E63">
            <v>0</v>
          </cell>
        </row>
        <row r="64">
          <cell r="E64">
            <v>1084.26</v>
          </cell>
        </row>
        <row r="65">
          <cell r="E65">
            <v>288.64</v>
          </cell>
        </row>
        <row r="66">
          <cell r="E66">
            <v>151.56</v>
          </cell>
        </row>
        <row r="67">
          <cell r="E67">
            <v>0</v>
          </cell>
        </row>
        <row r="68">
          <cell r="E68">
            <v>1527.57</v>
          </cell>
        </row>
        <row r="69">
          <cell r="E69">
            <v>0</v>
          </cell>
        </row>
        <row r="72">
          <cell r="E72">
            <v>4</v>
          </cell>
        </row>
        <row r="73">
          <cell r="E73">
            <v>0</v>
          </cell>
        </row>
        <row r="74">
          <cell r="E74">
            <v>0</v>
          </cell>
        </row>
        <row r="75">
          <cell r="E75">
            <v>39</v>
          </cell>
        </row>
        <row r="76">
          <cell r="E76">
            <v>0</v>
          </cell>
        </row>
        <row r="77">
          <cell r="E77">
            <v>0</v>
          </cell>
        </row>
        <row r="80">
          <cell r="E80">
            <v>22</v>
          </cell>
        </row>
        <row r="81">
          <cell r="E81">
            <v>94</v>
          </cell>
        </row>
        <row r="82">
          <cell r="E82">
            <v>11</v>
          </cell>
        </row>
        <row r="83">
          <cell r="E83">
            <v>23</v>
          </cell>
        </row>
        <row r="84">
          <cell r="E84">
            <v>2.6</v>
          </cell>
        </row>
        <row r="85">
          <cell r="E85">
            <v>15.86</v>
          </cell>
        </row>
        <row r="86">
          <cell r="E86">
            <v>15.86</v>
          </cell>
        </row>
        <row r="87">
          <cell r="E87">
            <v>15.86</v>
          </cell>
        </row>
        <row r="88">
          <cell r="E88">
            <v>15.86</v>
          </cell>
        </row>
        <row r="89">
          <cell r="E89">
            <v>0</v>
          </cell>
        </row>
        <row r="90">
          <cell r="E90">
            <v>8.34</v>
          </cell>
        </row>
        <row r="91">
          <cell r="E91">
            <v>0</v>
          </cell>
        </row>
        <row r="93">
          <cell r="E93">
            <v>0</v>
          </cell>
        </row>
        <row r="94">
          <cell r="E94">
            <v>0</v>
          </cell>
        </row>
        <row r="95">
          <cell r="E95">
            <v>13.58</v>
          </cell>
        </row>
        <row r="96">
          <cell r="E96">
            <v>13.58</v>
          </cell>
        </row>
        <row r="97">
          <cell r="E97">
            <v>13.58</v>
          </cell>
        </row>
        <row r="98">
          <cell r="E98">
            <v>13.58</v>
          </cell>
        </row>
        <row r="99">
          <cell r="E99">
            <v>0</v>
          </cell>
        </row>
        <row r="100">
          <cell r="E100">
            <v>0</v>
          </cell>
        </row>
        <row r="101">
          <cell r="E101">
            <v>113.13</v>
          </cell>
        </row>
        <row r="102">
          <cell r="E102">
            <v>58.52</v>
          </cell>
        </row>
        <row r="103">
          <cell r="E103">
            <v>1.94</v>
          </cell>
        </row>
        <row r="104">
          <cell r="E104">
            <v>0</v>
          </cell>
        </row>
        <row r="106">
          <cell r="E106">
            <v>22</v>
          </cell>
        </row>
        <row r="107">
          <cell r="E107">
            <v>22</v>
          </cell>
        </row>
        <row r="108">
          <cell r="E108">
            <v>1</v>
          </cell>
        </row>
        <row r="109">
          <cell r="E109">
            <v>0</v>
          </cell>
        </row>
        <row r="112">
          <cell r="E112">
            <v>3432.98</v>
          </cell>
        </row>
        <row r="113">
          <cell r="E113">
            <v>796.95</v>
          </cell>
        </row>
        <row r="114">
          <cell r="E114">
            <v>1373.3999999999999</v>
          </cell>
        </row>
        <row r="115">
          <cell r="E115">
            <v>575.13</v>
          </cell>
        </row>
        <row r="116">
          <cell r="E116">
            <v>30.79</v>
          </cell>
        </row>
        <row r="117">
          <cell r="E117">
            <v>0</v>
          </cell>
        </row>
        <row r="122">
          <cell r="E122">
            <v>0</v>
          </cell>
        </row>
        <row r="123">
          <cell r="E123">
            <v>647.94000000000005</v>
          </cell>
        </row>
        <row r="124">
          <cell r="E124">
            <v>39.03</v>
          </cell>
        </row>
        <row r="125">
          <cell r="E125">
            <v>1</v>
          </cell>
        </row>
      </sheetData>
      <sheetData sheetId="3"/>
      <sheetData sheetId="4"/>
      <sheetData sheetId="5">
        <row r="24">
          <cell r="I24">
            <v>128081.0475</v>
          </cell>
        </row>
        <row r="52">
          <cell r="I52">
            <v>137124.40379999994</v>
          </cell>
        </row>
        <row r="58">
          <cell r="I58">
            <v>0</v>
          </cell>
        </row>
        <row r="76">
          <cell r="I76">
            <v>0</v>
          </cell>
        </row>
        <row r="94">
          <cell r="I94">
            <v>112420.65</v>
          </cell>
        </row>
        <row r="141">
          <cell r="I141">
            <v>123053.29999999999</v>
          </cell>
        </row>
        <row r="157">
          <cell r="I157">
            <v>8855</v>
          </cell>
        </row>
        <row r="186">
          <cell r="I186">
            <v>334627.26650000003</v>
          </cell>
        </row>
        <row r="215">
          <cell r="I215">
            <v>169151.25</v>
          </cell>
        </row>
        <row r="228">
          <cell r="I228">
            <v>173612.68</v>
          </cell>
        </row>
        <row r="253">
          <cell r="I253">
            <v>103400.79999999999</v>
          </cell>
        </row>
        <row r="274">
          <cell r="I274">
            <v>142769.07333333336</v>
          </cell>
        </row>
        <row r="311">
          <cell r="I311">
            <v>96790.881428571418</v>
          </cell>
        </row>
        <row r="332">
          <cell r="I332">
            <v>81035.760000000009</v>
          </cell>
        </row>
        <row r="357">
          <cell r="I357">
            <v>85800</v>
          </cell>
        </row>
        <row r="399">
          <cell r="I399">
            <v>35600</v>
          </cell>
        </row>
        <row r="470">
          <cell r="I470">
            <v>10879.870799999999</v>
          </cell>
        </row>
        <row r="473">
          <cell r="I473">
            <v>373542.23079999996</v>
          </cell>
        </row>
        <row r="528">
          <cell r="I528">
            <v>227143.65999999997</v>
          </cell>
        </row>
        <row r="534">
          <cell r="I534">
            <v>54258.75</v>
          </cell>
        </row>
        <row r="552">
          <cell r="I552">
            <v>64940</v>
          </cell>
        </row>
      </sheetData>
      <sheetData sheetId="6">
        <row r="11">
          <cell r="F11">
            <v>0</v>
          </cell>
        </row>
        <row r="12">
          <cell r="F12">
            <v>0</v>
          </cell>
        </row>
        <row r="13">
          <cell r="F13">
            <v>0</v>
          </cell>
        </row>
        <row r="14">
          <cell r="F14">
            <v>84905.65</v>
          </cell>
        </row>
        <row r="15">
          <cell r="F15">
            <v>0</v>
          </cell>
        </row>
        <row r="17">
          <cell r="F17">
            <v>0</v>
          </cell>
        </row>
        <row r="18">
          <cell r="F18">
            <v>0</v>
          </cell>
        </row>
        <row r="19">
          <cell r="F19">
            <v>0</v>
          </cell>
        </row>
        <row r="21">
          <cell r="F21">
            <v>161400.79999999999</v>
          </cell>
        </row>
        <row r="22">
          <cell r="F22">
            <v>0</v>
          </cell>
        </row>
        <row r="23">
          <cell r="F23">
            <v>0</v>
          </cell>
        </row>
        <row r="24">
          <cell r="F24">
            <v>0</v>
          </cell>
        </row>
        <row r="25">
          <cell r="F25">
            <v>0</v>
          </cell>
        </row>
        <row r="27">
          <cell r="F27">
            <v>0</v>
          </cell>
        </row>
        <row r="28">
          <cell r="F28">
            <v>0</v>
          </cell>
        </row>
        <row r="29">
          <cell r="F29">
            <v>0</v>
          </cell>
        </row>
        <row r="30">
          <cell r="F30">
            <v>0</v>
          </cell>
        </row>
        <row r="32">
          <cell r="F32">
            <v>0</v>
          </cell>
        </row>
      </sheetData>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4F7F6-095B-4538-8496-05B09138FE97}">
  <dimension ref="A1:AJ985"/>
  <sheetViews>
    <sheetView showGridLines="0" tabSelected="1" view="pageBreakPreview" zoomScale="80" zoomScaleNormal="80" zoomScaleSheetLayoutView="80" workbookViewId="0">
      <selection activeCell="E958" sqref="E958"/>
    </sheetView>
  </sheetViews>
  <sheetFormatPr defaultColWidth="9.42578125" defaultRowHeight="18" x14ac:dyDescent="0.2"/>
  <cols>
    <col min="1" max="1" width="43.5703125" style="2" customWidth="1"/>
    <col min="2" max="2" width="71.140625" style="2" customWidth="1"/>
    <col min="3" max="3" width="16.5703125" style="2" customWidth="1"/>
    <col min="4" max="4" width="10.5703125" style="2" customWidth="1"/>
    <col min="5" max="5" width="28.5703125" style="2" customWidth="1"/>
    <col min="6" max="6" width="25.5703125" style="2" customWidth="1"/>
    <col min="7" max="7" width="18.42578125" style="2" customWidth="1"/>
    <col min="8" max="8" width="22.42578125" style="3" customWidth="1"/>
    <col min="9" max="9" width="11.5703125" style="4" customWidth="1"/>
    <col min="10" max="10" width="22.42578125" style="3" customWidth="1"/>
    <col min="11" max="11" width="13.28515625" style="2" customWidth="1"/>
    <col min="12" max="12" width="9.42578125" style="2" customWidth="1"/>
    <col min="13" max="13" width="12.5703125" style="2" customWidth="1"/>
    <col min="14" max="14" width="14.42578125" style="5" customWidth="1"/>
    <col min="15" max="15" width="15.5703125" style="2" bestFit="1" customWidth="1"/>
    <col min="16" max="16" width="15.42578125" style="2" bestFit="1" customWidth="1"/>
    <col min="17" max="17" width="9.42578125" style="2"/>
    <col min="18" max="18" width="15.5703125" style="2" bestFit="1" customWidth="1"/>
    <col min="19" max="29" width="9.42578125" style="2"/>
    <col min="30" max="30" width="9.42578125" style="2" bestFit="1" customWidth="1"/>
    <col min="31" max="31" width="9.42578125" style="2"/>
    <col min="32" max="32" width="13.5703125" style="2" customWidth="1"/>
    <col min="33" max="33" width="9.42578125" style="2"/>
    <col min="34" max="34" width="9.42578125" style="2" bestFit="1" customWidth="1"/>
    <col min="35" max="36" width="10.140625" style="2" bestFit="1" customWidth="1"/>
    <col min="37" max="16384" width="9.42578125" style="2"/>
  </cols>
  <sheetData>
    <row r="1" spans="1:14" x14ac:dyDescent="0.2">
      <c r="A1" s="1" t="s">
        <v>0</v>
      </c>
    </row>
    <row r="2" spans="1:14" x14ac:dyDescent="0.2">
      <c r="A2" s="1" t="s">
        <v>1</v>
      </c>
    </row>
    <row r="3" spans="1:14" x14ac:dyDescent="0.2">
      <c r="A3" s="1"/>
    </row>
    <row r="4" spans="1:14" x14ac:dyDescent="0.2">
      <c r="A4" s="1"/>
    </row>
    <row r="5" spans="1:14" ht="18.75" thickBot="1" x14ac:dyDescent="0.25"/>
    <row r="6" spans="1:14" x14ac:dyDescent="0.2">
      <c r="A6" s="527" t="s">
        <v>2</v>
      </c>
      <c r="B6" s="528" t="s">
        <v>3</v>
      </c>
      <c r="C6" s="529"/>
      <c r="D6" s="529"/>
      <c r="E6" s="529"/>
      <c r="F6" s="530"/>
      <c r="G6" s="1"/>
      <c r="H6" s="6"/>
      <c r="I6" s="7"/>
    </row>
    <row r="7" spans="1:14" ht="13.5" customHeight="1" thickBot="1" x14ac:dyDescent="0.25">
      <c r="A7" s="527"/>
      <c r="B7" s="531"/>
      <c r="C7" s="532"/>
      <c r="D7" s="532"/>
      <c r="E7" s="532"/>
      <c r="F7" s="533"/>
      <c r="G7" s="1"/>
      <c r="H7" s="6"/>
      <c r="I7" s="7"/>
    </row>
    <row r="8" spans="1:14" ht="18.75" thickBot="1" x14ac:dyDescent="0.25"/>
    <row r="9" spans="1:14" ht="22.5" customHeight="1" thickBot="1" x14ac:dyDescent="0.25">
      <c r="A9" s="534" t="s">
        <v>4</v>
      </c>
      <c r="B9" s="535"/>
      <c r="C9" s="535"/>
      <c r="D9" s="535"/>
      <c r="E9" s="535"/>
      <c r="F9" s="536"/>
    </row>
    <row r="10" spans="1:14" ht="18.75" thickBot="1" x14ac:dyDescent="0.25">
      <c r="A10" s="8" t="s">
        <v>5</v>
      </c>
      <c r="B10" s="9" t="s">
        <v>6</v>
      </c>
      <c r="C10" s="9" t="s">
        <v>7</v>
      </c>
      <c r="D10" s="10" t="s">
        <v>8</v>
      </c>
      <c r="E10" s="11" t="s">
        <v>9</v>
      </c>
      <c r="F10" s="12" t="s">
        <v>10</v>
      </c>
      <c r="G10" s="13" t="s">
        <v>11</v>
      </c>
      <c r="H10" s="14" t="s">
        <v>12</v>
      </c>
      <c r="I10" s="15" t="s">
        <v>13</v>
      </c>
      <c r="J10" s="14" t="s">
        <v>14</v>
      </c>
    </row>
    <row r="11" spans="1:14" ht="36" x14ac:dyDescent="0.2">
      <c r="A11" s="16" t="s">
        <v>15</v>
      </c>
      <c r="B11" s="17" t="s">
        <v>16</v>
      </c>
      <c r="C11" s="18"/>
      <c r="D11" s="19" t="s">
        <v>17</v>
      </c>
      <c r="E11" s="20"/>
      <c r="F11" s="21"/>
      <c r="G11" s="20"/>
      <c r="H11" s="20"/>
      <c r="I11" s="22"/>
      <c r="J11" s="20"/>
      <c r="N11" s="23"/>
    </row>
    <row r="12" spans="1:14" x14ac:dyDescent="0.2">
      <c r="A12" s="24"/>
      <c r="B12" s="25"/>
      <c r="C12" s="26"/>
      <c r="D12" s="27"/>
      <c r="E12" s="28"/>
      <c r="F12" s="29"/>
      <c r="G12" s="28"/>
      <c r="H12" s="28"/>
      <c r="I12" s="30"/>
      <c r="J12" s="28"/>
      <c r="N12" s="23"/>
    </row>
    <row r="13" spans="1:14" ht="38.25" customHeight="1" x14ac:dyDescent="0.2">
      <c r="A13" s="27" t="s">
        <v>18</v>
      </c>
      <c r="B13" s="31" t="s">
        <v>19</v>
      </c>
      <c r="C13" s="32"/>
      <c r="D13" s="33" t="s">
        <v>20</v>
      </c>
      <c r="E13" s="34">
        <v>13.343999999999999</v>
      </c>
      <c r="F13" s="34">
        <f>E13*C13</f>
        <v>0</v>
      </c>
      <c r="G13" s="28"/>
      <c r="H13" s="34">
        <f>G13*E13</f>
        <v>0</v>
      </c>
      <c r="I13" s="30"/>
      <c r="J13" s="34">
        <f>I13*H13</f>
        <v>0</v>
      </c>
      <c r="N13" s="23"/>
    </row>
    <row r="14" spans="1:14" ht="38.25" customHeight="1" x14ac:dyDescent="0.2">
      <c r="A14" s="27" t="s">
        <v>21</v>
      </c>
      <c r="B14" s="31" t="s">
        <v>22</v>
      </c>
      <c r="C14" s="32"/>
      <c r="D14" s="33" t="s">
        <v>20</v>
      </c>
      <c r="E14" s="34">
        <v>11.397999999999998</v>
      </c>
      <c r="F14" s="34">
        <f>E14*C14</f>
        <v>0</v>
      </c>
      <c r="G14" s="28"/>
      <c r="H14" s="34">
        <f>G14*E14</f>
        <v>0</v>
      </c>
      <c r="I14" s="30"/>
      <c r="J14" s="34">
        <f>I14*H14</f>
        <v>0</v>
      </c>
      <c r="N14" s="23"/>
    </row>
    <row r="15" spans="1:14" ht="38.25" customHeight="1" x14ac:dyDescent="0.2">
      <c r="A15" s="27" t="s">
        <v>23</v>
      </c>
      <c r="B15" s="31" t="s">
        <v>24</v>
      </c>
      <c r="C15" s="32">
        <v>300</v>
      </c>
      <c r="D15" s="33" t="s">
        <v>20</v>
      </c>
      <c r="E15" s="34">
        <v>13.899999999999999</v>
      </c>
      <c r="F15" s="34">
        <f>E15*C15</f>
        <v>4170</v>
      </c>
      <c r="G15" s="35">
        <v>232</v>
      </c>
      <c r="H15" s="34">
        <f>G15*E15</f>
        <v>3224.7999999999997</v>
      </c>
      <c r="I15" s="30">
        <v>1</v>
      </c>
      <c r="J15" s="34">
        <f>I15*H15</f>
        <v>3224.7999999999997</v>
      </c>
      <c r="N15" s="23"/>
    </row>
    <row r="16" spans="1:14" ht="38.25" customHeight="1" x14ac:dyDescent="0.2">
      <c r="A16" s="27" t="s">
        <v>25</v>
      </c>
      <c r="B16" s="31" t="s">
        <v>26</v>
      </c>
      <c r="C16" s="32"/>
      <c r="D16" s="33" t="s">
        <v>20</v>
      </c>
      <c r="E16" s="34">
        <v>12.51</v>
      </c>
      <c r="F16" s="34">
        <f>E16*C16</f>
        <v>0</v>
      </c>
      <c r="G16" s="28"/>
      <c r="H16" s="34">
        <f>G16*E16</f>
        <v>0</v>
      </c>
      <c r="I16" s="30"/>
      <c r="J16" s="34">
        <f>I16*H16</f>
        <v>0</v>
      </c>
      <c r="N16" s="23"/>
    </row>
    <row r="17" spans="1:14" x14ac:dyDescent="0.2">
      <c r="A17" s="27"/>
      <c r="B17" s="31"/>
      <c r="C17" s="36"/>
      <c r="D17" s="33"/>
      <c r="E17" s="34"/>
      <c r="F17" s="34"/>
      <c r="G17" s="28"/>
      <c r="H17" s="34"/>
      <c r="I17" s="30"/>
      <c r="J17" s="34"/>
      <c r="N17" s="23"/>
    </row>
    <row r="18" spans="1:14" ht="36" x14ac:dyDescent="0.2">
      <c r="A18" s="27" t="s">
        <v>27</v>
      </c>
      <c r="B18" s="37" t="s">
        <v>28</v>
      </c>
      <c r="C18" s="36">
        <v>1</v>
      </c>
      <c r="D18" s="33" t="s">
        <v>29</v>
      </c>
      <c r="E18" s="34">
        <v>500</v>
      </c>
      <c r="F18" s="34">
        <f>E18*C18</f>
        <v>500</v>
      </c>
      <c r="G18" s="35">
        <f>C18</f>
        <v>1</v>
      </c>
      <c r="H18" s="34">
        <f>G18*E18</f>
        <v>500</v>
      </c>
      <c r="I18" s="30">
        <v>1</v>
      </c>
      <c r="J18" s="34">
        <f>I18*F18</f>
        <v>500</v>
      </c>
      <c r="N18" s="23"/>
    </row>
    <row r="19" spans="1:14" x14ac:dyDescent="0.2">
      <c r="A19" s="27"/>
      <c r="B19" s="38"/>
      <c r="C19" s="36"/>
      <c r="D19" s="33"/>
      <c r="E19" s="34"/>
      <c r="F19" s="34"/>
      <c r="G19" s="28"/>
      <c r="H19" s="34"/>
      <c r="I19" s="30"/>
      <c r="J19" s="34"/>
      <c r="N19" s="23"/>
    </row>
    <row r="20" spans="1:14" x14ac:dyDescent="0.2">
      <c r="A20" s="39" t="s">
        <v>30</v>
      </c>
      <c r="B20" s="40" t="s">
        <v>31</v>
      </c>
      <c r="C20" s="41">
        <f>300*16</f>
        <v>4800</v>
      </c>
      <c r="D20" s="42" t="s">
        <v>20</v>
      </c>
      <c r="E20" s="43">
        <v>0.9</v>
      </c>
      <c r="F20" s="43">
        <f>E20*C20</f>
        <v>4320</v>
      </c>
      <c r="G20" s="44">
        <f>G15*10</f>
        <v>2320</v>
      </c>
      <c r="H20" s="43">
        <f>G20*E20</f>
        <v>2088</v>
      </c>
      <c r="I20" s="45">
        <v>0</v>
      </c>
      <c r="J20" s="43">
        <f>I20*H20</f>
        <v>0</v>
      </c>
      <c r="K20" s="2">
        <v>2088</v>
      </c>
      <c r="N20" s="23"/>
    </row>
    <row r="21" spans="1:14" x14ac:dyDescent="0.2">
      <c r="A21" s="27"/>
      <c r="B21" s="38"/>
      <c r="C21" s="36"/>
      <c r="D21" s="33"/>
      <c r="E21" s="34"/>
      <c r="F21" s="34"/>
      <c r="G21" s="28"/>
      <c r="H21" s="34"/>
      <c r="I21" s="30"/>
      <c r="J21" s="34"/>
      <c r="N21" s="23"/>
    </row>
    <row r="22" spans="1:14" ht="72" x14ac:dyDescent="0.2">
      <c r="A22" s="27">
        <v>2</v>
      </c>
      <c r="B22" s="37" t="s">
        <v>32</v>
      </c>
      <c r="C22" s="36"/>
      <c r="D22" s="33"/>
      <c r="E22" s="34"/>
      <c r="F22" s="34"/>
      <c r="G22" s="28"/>
      <c r="H22" s="34"/>
      <c r="I22" s="30"/>
      <c r="J22" s="34"/>
      <c r="N22" s="23"/>
    </row>
    <row r="23" spans="1:14" ht="8.25" customHeight="1" x14ac:dyDescent="0.2">
      <c r="A23" s="27"/>
      <c r="B23" s="38"/>
      <c r="C23" s="36"/>
      <c r="D23" s="33"/>
      <c r="E23" s="34"/>
      <c r="F23" s="34"/>
      <c r="G23" s="28"/>
      <c r="H23" s="34"/>
      <c r="I23" s="30"/>
      <c r="J23" s="34"/>
      <c r="N23" s="23"/>
    </row>
    <row r="24" spans="1:14" x14ac:dyDescent="0.2">
      <c r="A24" s="27" t="s">
        <v>18</v>
      </c>
      <c r="B24" s="38" t="s">
        <v>33</v>
      </c>
      <c r="C24" s="36"/>
      <c r="D24" s="33" t="s">
        <v>29</v>
      </c>
      <c r="E24" s="34">
        <v>480</v>
      </c>
      <c r="F24" s="34">
        <f>E24*C24</f>
        <v>0</v>
      </c>
      <c r="G24" s="28"/>
      <c r="H24" s="34">
        <f>G24*E24</f>
        <v>0</v>
      </c>
      <c r="I24" s="30"/>
      <c r="J24" s="34">
        <f>I24*H24</f>
        <v>0</v>
      </c>
      <c r="N24" s="23"/>
    </row>
    <row r="25" spans="1:14" x14ac:dyDescent="0.2">
      <c r="A25" s="27" t="s">
        <v>21</v>
      </c>
      <c r="B25" s="38" t="s">
        <v>34</v>
      </c>
      <c r="C25" s="36"/>
      <c r="D25" s="33" t="s">
        <v>29</v>
      </c>
      <c r="E25" s="34">
        <v>800</v>
      </c>
      <c r="F25" s="34">
        <f>E25*C25</f>
        <v>0</v>
      </c>
      <c r="G25" s="28"/>
      <c r="H25" s="34">
        <f>G25*E25</f>
        <v>0</v>
      </c>
      <c r="I25" s="30"/>
      <c r="J25" s="34">
        <f>I25*H25</f>
        <v>0</v>
      </c>
      <c r="N25" s="23"/>
    </row>
    <row r="26" spans="1:14" x14ac:dyDescent="0.2">
      <c r="A26" s="27" t="s">
        <v>23</v>
      </c>
      <c r="B26" s="38" t="s">
        <v>35</v>
      </c>
      <c r="C26" s="36"/>
      <c r="D26" s="33" t="s">
        <v>29</v>
      </c>
      <c r="E26" s="34">
        <v>1371</v>
      </c>
      <c r="F26" s="34">
        <f>E26*C26</f>
        <v>0</v>
      </c>
      <c r="G26" s="28"/>
      <c r="H26" s="34">
        <f>G26*E26</f>
        <v>0</v>
      </c>
      <c r="I26" s="30"/>
      <c r="J26" s="34">
        <f>I26*H26</f>
        <v>0</v>
      </c>
      <c r="N26" s="23"/>
    </row>
    <row r="27" spans="1:14" x14ac:dyDescent="0.2">
      <c r="A27" s="27"/>
      <c r="B27" s="38"/>
      <c r="C27" s="36"/>
      <c r="D27" s="33"/>
      <c r="E27" s="34"/>
      <c r="F27" s="34"/>
      <c r="G27" s="28"/>
      <c r="H27" s="34"/>
      <c r="I27" s="30"/>
      <c r="J27" s="34"/>
      <c r="N27" s="23"/>
    </row>
    <row r="28" spans="1:14" ht="54" x14ac:dyDescent="0.2">
      <c r="A28" s="27" t="s">
        <v>25</v>
      </c>
      <c r="B28" s="37" t="s">
        <v>36</v>
      </c>
      <c r="C28" s="36"/>
      <c r="D28" s="33" t="s">
        <v>29</v>
      </c>
      <c r="E28" s="34">
        <v>83.67</v>
      </c>
      <c r="F28" s="34">
        <f>E28*C28</f>
        <v>0</v>
      </c>
      <c r="G28" s="28"/>
      <c r="H28" s="34">
        <f>G28*E28</f>
        <v>0</v>
      </c>
      <c r="I28" s="30"/>
      <c r="J28" s="34">
        <f>I28*H28</f>
        <v>0</v>
      </c>
      <c r="N28" s="23"/>
    </row>
    <row r="29" spans="1:14" x14ac:dyDescent="0.2">
      <c r="A29" s="27"/>
      <c r="B29" s="37"/>
      <c r="C29" s="36"/>
      <c r="D29" s="33"/>
      <c r="E29" s="34"/>
      <c r="F29" s="34"/>
      <c r="G29" s="28"/>
      <c r="H29" s="34"/>
      <c r="I29" s="30"/>
      <c r="J29" s="34"/>
      <c r="N29" s="23"/>
    </row>
    <row r="30" spans="1:14" ht="72" x14ac:dyDescent="0.2">
      <c r="A30" s="27">
        <v>3</v>
      </c>
      <c r="B30" s="37" t="s">
        <v>37</v>
      </c>
      <c r="C30" s="36"/>
      <c r="D30" s="33"/>
      <c r="E30" s="34"/>
      <c r="F30" s="34"/>
      <c r="G30" s="28"/>
      <c r="H30" s="34"/>
      <c r="I30" s="30"/>
      <c r="J30" s="34"/>
      <c r="N30" s="23"/>
    </row>
    <row r="31" spans="1:14" x14ac:dyDescent="0.2">
      <c r="A31" s="27"/>
      <c r="B31" s="37"/>
      <c r="C31" s="36"/>
      <c r="D31" s="33"/>
      <c r="E31" s="34"/>
      <c r="F31" s="34"/>
      <c r="G31" s="28"/>
      <c r="H31" s="34"/>
      <c r="I31" s="30"/>
      <c r="J31" s="34"/>
      <c r="N31" s="23"/>
    </row>
    <row r="32" spans="1:14" x14ac:dyDescent="0.2">
      <c r="A32" s="46" t="s">
        <v>18</v>
      </c>
      <c r="B32" s="37" t="s">
        <v>38</v>
      </c>
      <c r="C32" s="36"/>
      <c r="D32" s="33" t="s">
        <v>39</v>
      </c>
      <c r="E32" s="34">
        <v>29.1</v>
      </c>
      <c r="F32" s="34">
        <f>E32*C32</f>
        <v>0</v>
      </c>
      <c r="G32" s="28"/>
      <c r="H32" s="34">
        <f>G32*E32</f>
        <v>0</v>
      </c>
      <c r="I32" s="30"/>
      <c r="J32" s="34">
        <f>I32*H32</f>
        <v>0</v>
      </c>
      <c r="N32" s="23"/>
    </row>
    <row r="33" spans="1:14" x14ac:dyDescent="0.2">
      <c r="A33" s="27" t="s">
        <v>21</v>
      </c>
      <c r="B33" s="37" t="s">
        <v>40</v>
      </c>
      <c r="C33" s="36"/>
      <c r="D33" s="33" t="s">
        <v>39</v>
      </c>
      <c r="E33" s="34">
        <v>29.1</v>
      </c>
      <c r="F33" s="34">
        <f>E33*C33</f>
        <v>0</v>
      </c>
      <c r="G33" s="28"/>
      <c r="H33" s="34">
        <f>G33*E33</f>
        <v>0</v>
      </c>
      <c r="I33" s="30"/>
      <c r="J33" s="34">
        <f>I33*H33</f>
        <v>0</v>
      </c>
      <c r="N33" s="23"/>
    </row>
    <row r="34" spans="1:14" x14ac:dyDescent="0.2">
      <c r="A34" s="27"/>
      <c r="B34" s="37"/>
      <c r="C34" s="36"/>
      <c r="D34" s="33"/>
      <c r="E34" s="34"/>
      <c r="F34" s="34"/>
      <c r="G34" s="28"/>
      <c r="H34" s="34"/>
      <c r="I34" s="30"/>
      <c r="J34" s="34"/>
      <c r="N34" s="23"/>
    </row>
    <row r="35" spans="1:14" x14ac:dyDescent="0.2">
      <c r="A35" s="47">
        <v>4</v>
      </c>
      <c r="B35" s="48" t="s">
        <v>41</v>
      </c>
      <c r="C35" s="36"/>
      <c r="D35" s="33"/>
      <c r="E35" s="34"/>
      <c r="F35" s="34"/>
      <c r="G35" s="28"/>
      <c r="H35" s="34"/>
      <c r="I35" s="30"/>
      <c r="J35" s="34"/>
      <c r="N35" s="23"/>
    </row>
    <row r="36" spans="1:14" x14ac:dyDescent="0.2">
      <c r="A36" s="47"/>
      <c r="B36" s="48"/>
      <c r="C36" s="36"/>
      <c r="D36" s="33"/>
      <c r="E36" s="34"/>
      <c r="F36" s="34"/>
      <c r="G36" s="28"/>
      <c r="H36" s="34"/>
      <c r="I36" s="30"/>
      <c r="J36" s="34"/>
      <c r="N36" s="23"/>
    </row>
    <row r="37" spans="1:14" x14ac:dyDescent="0.2">
      <c r="A37" s="49" t="s">
        <v>18</v>
      </c>
      <c r="B37" s="37" t="s">
        <v>42</v>
      </c>
      <c r="C37" s="50"/>
      <c r="D37" s="33" t="s">
        <v>20</v>
      </c>
      <c r="E37" s="34">
        <v>0.01</v>
      </c>
      <c r="F37" s="34">
        <f>E37*C37</f>
        <v>0</v>
      </c>
      <c r="G37" s="28"/>
      <c r="H37" s="34">
        <f>G37*E37</f>
        <v>0</v>
      </c>
      <c r="I37" s="30"/>
      <c r="J37" s="34">
        <f>I37*H37</f>
        <v>0</v>
      </c>
      <c r="N37" s="23"/>
    </row>
    <row r="38" spans="1:14" ht="36" x14ac:dyDescent="0.2">
      <c r="A38" s="27" t="s">
        <v>21</v>
      </c>
      <c r="B38" s="37" t="s">
        <v>43</v>
      </c>
      <c r="C38" s="50"/>
      <c r="D38" s="33" t="s">
        <v>20</v>
      </c>
      <c r="E38" s="34">
        <v>2</v>
      </c>
      <c r="F38" s="34">
        <f>E38*C38</f>
        <v>0</v>
      </c>
      <c r="G38" s="35"/>
      <c r="H38" s="34">
        <f>G38*E38</f>
        <v>0</v>
      </c>
      <c r="I38" s="30"/>
      <c r="J38" s="34">
        <f>I38*F38</f>
        <v>0</v>
      </c>
      <c r="N38" s="23"/>
    </row>
    <row r="39" spans="1:14" x14ac:dyDescent="0.2">
      <c r="A39" s="27" t="s">
        <v>23</v>
      </c>
      <c r="B39" s="38" t="s">
        <v>44</v>
      </c>
      <c r="C39" s="51">
        <v>6</v>
      </c>
      <c r="D39" s="33" t="s">
        <v>20</v>
      </c>
      <c r="E39" s="34">
        <v>16.670000000000002</v>
      </c>
      <c r="F39" s="34">
        <f>E39*C39</f>
        <v>100.02000000000001</v>
      </c>
      <c r="G39" s="35"/>
      <c r="H39" s="34">
        <f>G39*E39</f>
        <v>0</v>
      </c>
      <c r="I39" s="30"/>
      <c r="J39" s="34">
        <f>I39*F39</f>
        <v>0</v>
      </c>
      <c r="N39" s="23"/>
    </row>
    <row r="40" spans="1:14" x14ac:dyDescent="0.2">
      <c r="A40" s="27" t="s">
        <v>25</v>
      </c>
      <c r="B40" s="38" t="s">
        <v>45</v>
      </c>
      <c r="C40" s="50">
        <v>36</v>
      </c>
      <c r="D40" s="52" t="s">
        <v>46</v>
      </c>
      <c r="E40" s="34">
        <v>0.5</v>
      </c>
      <c r="F40" s="34">
        <f>E40*C40</f>
        <v>18</v>
      </c>
      <c r="G40" s="35">
        <f>C40</f>
        <v>36</v>
      </c>
      <c r="H40" s="34">
        <f>G40*E40</f>
        <v>18</v>
      </c>
      <c r="I40" s="30">
        <v>1</v>
      </c>
      <c r="J40" s="34">
        <f>I40*F40</f>
        <v>18</v>
      </c>
      <c r="N40" s="23"/>
    </row>
    <row r="41" spans="1:14" x14ac:dyDescent="0.2">
      <c r="A41" s="27" t="s">
        <v>27</v>
      </c>
      <c r="B41" s="38" t="s">
        <v>47</v>
      </c>
      <c r="C41" s="36"/>
      <c r="D41" s="52" t="s">
        <v>46</v>
      </c>
      <c r="E41" s="34">
        <v>15</v>
      </c>
      <c r="F41" s="34">
        <f>E41*C41</f>
        <v>0</v>
      </c>
      <c r="G41" s="28"/>
      <c r="H41" s="34">
        <f>G41*E41</f>
        <v>0</v>
      </c>
      <c r="I41" s="30"/>
      <c r="J41" s="34">
        <f>I41*H41</f>
        <v>0</v>
      </c>
      <c r="N41" s="23"/>
    </row>
    <row r="42" spans="1:14" x14ac:dyDescent="0.2">
      <c r="A42" s="27"/>
      <c r="B42" s="53"/>
      <c r="C42" s="36"/>
      <c r="D42" s="33"/>
      <c r="E42" s="34"/>
      <c r="F42" s="34"/>
      <c r="G42" s="28"/>
      <c r="H42" s="34"/>
      <c r="I42" s="30"/>
      <c r="J42" s="34"/>
      <c r="N42" s="23"/>
    </row>
    <row r="43" spans="1:14" ht="72" x14ac:dyDescent="0.2">
      <c r="A43" s="27">
        <v>5</v>
      </c>
      <c r="B43" s="37" t="s">
        <v>48</v>
      </c>
      <c r="C43" s="36"/>
      <c r="D43" s="33" t="s">
        <v>17</v>
      </c>
      <c r="E43" s="34"/>
      <c r="F43" s="34"/>
      <c r="G43" s="28"/>
      <c r="H43" s="34"/>
      <c r="I43" s="30"/>
      <c r="J43" s="34"/>
      <c r="N43" s="23"/>
    </row>
    <row r="44" spans="1:14" x14ac:dyDescent="0.2">
      <c r="A44" s="27"/>
      <c r="B44" s="37"/>
      <c r="C44" s="36"/>
      <c r="D44" s="33"/>
      <c r="E44" s="34"/>
      <c r="F44" s="34"/>
      <c r="G44" s="28"/>
      <c r="H44" s="34"/>
      <c r="I44" s="30"/>
      <c r="J44" s="34"/>
      <c r="N44" s="23"/>
    </row>
    <row r="45" spans="1:14" x14ac:dyDescent="0.2">
      <c r="A45" s="27" t="s">
        <v>18</v>
      </c>
      <c r="B45" s="37" t="s">
        <v>33</v>
      </c>
      <c r="C45" s="36"/>
      <c r="D45" s="52" t="s">
        <v>46</v>
      </c>
      <c r="E45" s="34">
        <v>32</v>
      </c>
      <c r="F45" s="34">
        <f>E45*C45</f>
        <v>0</v>
      </c>
      <c r="G45" s="28"/>
      <c r="H45" s="34">
        <f>G45*E45</f>
        <v>0</v>
      </c>
      <c r="I45" s="30"/>
      <c r="J45" s="34">
        <f>I45*H45</f>
        <v>0</v>
      </c>
      <c r="N45" s="23"/>
    </row>
    <row r="46" spans="1:14" x14ac:dyDescent="0.2">
      <c r="A46" s="27" t="s">
        <v>21</v>
      </c>
      <c r="B46" s="37" t="s">
        <v>34</v>
      </c>
      <c r="C46" s="36"/>
      <c r="D46" s="52" t="s">
        <v>46</v>
      </c>
      <c r="E46" s="34">
        <v>32</v>
      </c>
      <c r="F46" s="34">
        <f>E46*C46</f>
        <v>0</v>
      </c>
      <c r="G46" s="35"/>
      <c r="H46" s="34">
        <f>G46*E46</f>
        <v>0</v>
      </c>
      <c r="I46" s="30"/>
      <c r="J46" s="34">
        <f>I46*F46</f>
        <v>0</v>
      </c>
      <c r="N46" s="23"/>
    </row>
    <row r="47" spans="1:14" x14ac:dyDescent="0.2">
      <c r="A47" s="27" t="s">
        <v>23</v>
      </c>
      <c r="B47" s="37" t="s">
        <v>49</v>
      </c>
      <c r="C47" s="36"/>
      <c r="D47" s="52" t="s">
        <v>46</v>
      </c>
      <c r="E47" s="34">
        <v>36</v>
      </c>
      <c r="F47" s="34">
        <f>E47*C47</f>
        <v>0</v>
      </c>
      <c r="G47" s="28"/>
      <c r="H47" s="34">
        <f>G47*E47</f>
        <v>0</v>
      </c>
      <c r="I47" s="30"/>
      <c r="J47" s="34">
        <f>I47*H47</f>
        <v>0</v>
      </c>
      <c r="N47" s="23"/>
    </row>
    <row r="48" spans="1:14" x14ac:dyDescent="0.2">
      <c r="A48" s="27"/>
      <c r="B48" s="53"/>
      <c r="C48" s="36"/>
      <c r="D48" s="33"/>
      <c r="E48" s="34"/>
      <c r="F48" s="34"/>
      <c r="G48" s="28"/>
      <c r="H48" s="34"/>
      <c r="I48" s="30"/>
      <c r="J48" s="34"/>
      <c r="N48" s="23"/>
    </row>
    <row r="49" spans="1:14" ht="72" x14ac:dyDescent="0.2">
      <c r="A49" s="27" t="s">
        <v>50</v>
      </c>
      <c r="B49" s="37" t="s">
        <v>51</v>
      </c>
      <c r="C49" s="36"/>
      <c r="D49" s="33" t="s">
        <v>29</v>
      </c>
      <c r="E49" s="34">
        <v>2388</v>
      </c>
      <c r="F49" s="34">
        <f>E49*C49</f>
        <v>0</v>
      </c>
      <c r="G49" s="28"/>
      <c r="H49" s="34">
        <f>G49*E49</f>
        <v>0</v>
      </c>
      <c r="I49" s="30"/>
      <c r="J49" s="34">
        <f>I49*H49</f>
        <v>0</v>
      </c>
      <c r="N49" s="23"/>
    </row>
    <row r="50" spans="1:14" x14ac:dyDescent="0.2">
      <c r="A50" s="27"/>
      <c r="B50" s="37"/>
      <c r="C50" s="36"/>
      <c r="D50" s="54"/>
      <c r="E50" s="34"/>
      <c r="F50" s="34"/>
      <c r="G50" s="28"/>
      <c r="H50" s="34"/>
      <c r="I50" s="30"/>
      <c r="J50" s="34"/>
      <c r="N50" s="23"/>
    </row>
    <row r="51" spans="1:14" x14ac:dyDescent="0.2">
      <c r="A51" s="27" t="s">
        <v>21</v>
      </c>
      <c r="B51" s="37" t="s">
        <v>52</v>
      </c>
      <c r="C51" s="36"/>
      <c r="D51" s="33" t="s">
        <v>53</v>
      </c>
      <c r="E51" s="34">
        <v>191</v>
      </c>
      <c r="F51" s="34">
        <f>E51*C51</f>
        <v>0</v>
      </c>
      <c r="G51" s="28"/>
      <c r="H51" s="34">
        <f>G51*E51</f>
        <v>0</v>
      </c>
      <c r="I51" s="30"/>
      <c r="J51" s="34">
        <f>I51*H51</f>
        <v>0</v>
      </c>
      <c r="N51" s="23"/>
    </row>
    <row r="52" spans="1:14" x14ac:dyDescent="0.2">
      <c r="A52" s="27"/>
      <c r="B52" s="37"/>
      <c r="C52" s="36"/>
      <c r="D52" s="33"/>
      <c r="E52" s="34"/>
      <c r="F52" s="34"/>
      <c r="G52" s="28"/>
      <c r="H52" s="34"/>
      <c r="I52" s="30"/>
      <c r="J52" s="34"/>
      <c r="N52" s="23"/>
    </row>
    <row r="53" spans="1:14" ht="36" x14ac:dyDescent="0.2">
      <c r="A53" s="27">
        <v>7</v>
      </c>
      <c r="B53" s="37" t="s">
        <v>54</v>
      </c>
      <c r="C53" s="32">
        <v>12</v>
      </c>
      <c r="D53" s="52" t="s">
        <v>46</v>
      </c>
      <c r="E53" s="34">
        <v>9</v>
      </c>
      <c r="F53" s="34">
        <f>E53*C53</f>
        <v>108</v>
      </c>
      <c r="G53" s="35"/>
      <c r="H53" s="34">
        <f>G53*E53</f>
        <v>0</v>
      </c>
      <c r="I53" s="30"/>
      <c r="J53" s="34">
        <f>I53*F53</f>
        <v>0</v>
      </c>
      <c r="N53" s="23"/>
    </row>
    <row r="54" spans="1:14" x14ac:dyDescent="0.2">
      <c r="A54" s="27"/>
      <c r="B54" s="37"/>
      <c r="C54" s="36"/>
      <c r="D54" s="33"/>
      <c r="E54" s="34"/>
      <c r="F54" s="34"/>
      <c r="G54" s="28"/>
      <c r="H54" s="34"/>
      <c r="I54" s="30"/>
      <c r="J54" s="34"/>
      <c r="N54" s="23"/>
    </row>
    <row r="55" spans="1:14" ht="72" x14ac:dyDescent="0.2">
      <c r="A55" s="27">
        <v>8</v>
      </c>
      <c r="B55" s="37" t="s">
        <v>55</v>
      </c>
      <c r="C55" s="36"/>
      <c r="D55" s="33" t="s">
        <v>29</v>
      </c>
      <c r="E55" s="34">
        <v>400</v>
      </c>
      <c r="F55" s="34">
        <f>E55*C55</f>
        <v>0</v>
      </c>
      <c r="G55" s="28"/>
      <c r="H55" s="34">
        <f>G55*E55</f>
        <v>0</v>
      </c>
      <c r="I55" s="30"/>
      <c r="J55" s="34">
        <f>I55*H55</f>
        <v>0</v>
      </c>
      <c r="N55" s="23"/>
    </row>
    <row r="56" spans="1:14" ht="18.75" thickBot="1" x14ac:dyDescent="0.25">
      <c r="A56" s="55"/>
      <c r="B56" s="56"/>
      <c r="C56" s="57"/>
      <c r="D56" s="55"/>
      <c r="E56" s="58"/>
      <c r="F56" s="59"/>
      <c r="G56" s="58"/>
      <c r="H56" s="58"/>
      <c r="I56" s="60"/>
      <c r="J56" s="58"/>
      <c r="N56" s="23"/>
    </row>
    <row r="57" spans="1:14" ht="18.75" thickBot="1" x14ac:dyDescent="0.25">
      <c r="A57" s="61"/>
      <c r="B57" s="62"/>
      <c r="C57" s="62"/>
      <c r="D57" s="62"/>
      <c r="E57" s="63" t="s">
        <v>56</v>
      </c>
      <c r="F57" s="64">
        <f>SUM(F11:F56)</f>
        <v>9216.02</v>
      </c>
      <c r="H57" s="65">
        <f>SUM(H11:H56)</f>
        <v>5830.7999999999993</v>
      </c>
      <c r="J57" s="65">
        <f>SUM(J11:J56)</f>
        <v>3742.7999999999997</v>
      </c>
      <c r="K57" s="2" t="s">
        <v>57</v>
      </c>
    </row>
    <row r="58" spans="1:14" ht="18.75" thickBot="1" x14ac:dyDescent="0.25">
      <c r="A58" s="61"/>
      <c r="B58" s="62"/>
      <c r="C58" s="62"/>
      <c r="D58" s="62"/>
    </row>
    <row r="59" spans="1:14" ht="22.5" customHeight="1" thickBot="1" x14ac:dyDescent="0.25">
      <c r="A59" s="537" t="s">
        <v>58</v>
      </c>
      <c r="B59" s="538"/>
      <c r="C59" s="538"/>
      <c r="D59" s="538"/>
      <c r="E59" s="538"/>
      <c r="F59" s="539"/>
    </row>
    <row r="60" spans="1:14" ht="18.75" thickBot="1" x14ac:dyDescent="0.25">
      <c r="A60" s="66" t="s">
        <v>5</v>
      </c>
      <c r="B60" s="67" t="s">
        <v>6</v>
      </c>
      <c r="C60" s="68" t="s">
        <v>7</v>
      </c>
      <c r="D60" s="69" t="s">
        <v>8</v>
      </c>
      <c r="E60" s="11" t="s">
        <v>9</v>
      </c>
      <c r="F60" s="12" t="s">
        <v>10</v>
      </c>
      <c r="G60" s="70" t="s">
        <v>11</v>
      </c>
      <c r="H60" s="14" t="s">
        <v>12</v>
      </c>
      <c r="I60" s="71" t="s">
        <v>13</v>
      </c>
      <c r="J60" s="14" t="s">
        <v>14</v>
      </c>
    </row>
    <row r="61" spans="1:14" ht="18.75" thickBot="1" x14ac:dyDescent="0.25">
      <c r="A61" s="72"/>
      <c r="B61" s="73"/>
      <c r="C61" s="74"/>
      <c r="D61" s="75"/>
      <c r="E61" s="76"/>
      <c r="F61" s="77"/>
      <c r="G61" s="20"/>
      <c r="H61" s="78"/>
      <c r="I61" s="22"/>
      <c r="J61" s="78"/>
    </row>
    <row r="62" spans="1:14" ht="18.75" thickBot="1" x14ac:dyDescent="0.25">
      <c r="A62" s="79"/>
      <c r="B62" s="80" t="s">
        <v>59</v>
      </c>
      <c r="C62" s="81"/>
      <c r="D62" s="82"/>
      <c r="E62" s="83"/>
      <c r="F62" s="84"/>
      <c r="G62" s="28"/>
      <c r="H62" s="78"/>
      <c r="I62" s="30"/>
      <c r="J62" s="78"/>
    </row>
    <row r="63" spans="1:14" x14ac:dyDescent="0.2">
      <c r="A63" s="85">
        <v>9</v>
      </c>
      <c r="B63" s="86" t="s">
        <v>60</v>
      </c>
      <c r="C63" s="81"/>
      <c r="D63" s="82"/>
      <c r="E63" s="83"/>
      <c r="F63" s="84"/>
      <c r="G63" s="28"/>
      <c r="H63" s="78"/>
      <c r="I63" s="30"/>
      <c r="J63" s="78"/>
    </row>
    <row r="64" spans="1:14" x14ac:dyDescent="0.2">
      <c r="A64" s="85"/>
      <c r="B64" s="87"/>
      <c r="C64" s="81"/>
      <c r="D64" s="82"/>
      <c r="E64" s="83"/>
      <c r="F64" s="84"/>
      <c r="G64" s="28"/>
      <c r="H64" s="78"/>
      <c r="I64" s="30"/>
      <c r="J64" s="78"/>
    </row>
    <row r="65" spans="1:10" ht="72" x14ac:dyDescent="0.2">
      <c r="A65" s="88" t="s">
        <v>18</v>
      </c>
      <c r="B65" s="89" t="s">
        <v>61</v>
      </c>
      <c r="C65" s="36"/>
      <c r="D65" s="33" t="s">
        <v>46</v>
      </c>
      <c r="E65" s="34">
        <v>19</v>
      </c>
      <c r="F65" s="34">
        <f t="shared" ref="F65:F81" si="0">E65*C65</f>
        <v>0</v>
      </c>
      <c r="G65" s="28"/>
      <c r="H65" s="78">
        <f>G65*E65</f>
        <v>0</v>
      </c>
      <c r="I65" s="30"/>
      <c r="J65" s="78">
        <f>I65*H65</f>
        <v>0</v>
      </c>
    </row>
    <row r="66" spans="1:10" x14ac:dyDescent="0.2">
      <c r="A66" s="88"/>
      <c r="B66" s="89"/>
      <c r="C66" s="36"/>
      <c r="D66" s="33"/>
      <c r="E66" s="90"/>
      <c r="F66" s="34"/>
      <c r="G66" s="28"/>
      <c r="H66" s="78"/>
      <c r="I66" s="30"/>
      <c r="J66" s="78"/>
    </row>
    <row r="67" spans="1:10" ht="72" x14ac:dyDescent="0.2">
      <c r="A67" s="91" t="s">
        <v>21</v>
      </c>
      <c r="B67" s="89" t="s">
        <v>62</v>
      </c>
      <c r="C67" s="36"/>
      <c r="D67" s="33" t="s">
        <v>46</v>
      </c>
      <c r="E67" s="34">
        <v>23.75</v>
      </c>
      <c r="F67" s="34">
        <f t="shared" si="0"/>
        <v>0</v>
      </c>
      <c r="G67" s="28"/>
      <c r="H67" s="78">
        <f>G67*E67</f>
        <v>0</v>
      </c>
      <c r="I67" s="30"/>
      <c r="J67" s="78">
        <f>I67*H67</f>
        <v>0</v>
      </c>
    </row>
    <row r="68" spans="1:10" x14ac:dyDescent="0.2">
      <c r="A68" s="91"/>
      <c r="B68" s="89"/>
      <c r="C68" s="36"/>
      <c r="D68" s="33"/>
      <c r="E68" s="90"/>
      <c r="F68" s="34"/>
      <c r="G68" s="28"/>
      <c r="H68" s="78"/>
      <c r="I68" s="30"/>
      <c r="J68" s="78"/>
    </row>
    <row r="69" spans="1:10" x14ac:dyDescent="0.2">
      <c r="A69" s="91" t="s">
        <v>23</v>
      </c>
      <c r="B69" s="89" t="s">
        <v>63</v>
      </c>
      <c r="C69" s="36"/>
      <c r="D69" s="33" t="s">
        <v>46</v>
      </c>
      <c r="E69" s="34">
        <v>23.75</v>
      </c>
      <c r="F69" s="34">
        <f t="shared" si="0"/>
        <v>0</v>
      </c>
      <c r="G69" s="28"/>
      <c r="H69" s="78">
        <f>G69*E69</f>
        <v>0</v>
      </c>
      <c r="I69" s="30"/>
      <c r="J69" s="78">
        <f>I69*H69</f>
        <v>0</v>
      </c>
    </row>
    <row r="70" spans="1:10" x14ac:dyDescent="0.2">
      <c r="A70" s="88"/>
      <c r="B70" s="89"/>
      <c r="C70" s="36"/>
      <c r="D70" s="33"/>
      <c r="E70" s="34"/>
      <c r="F70" s="34"/>
      <c r="G70" s="28"/>
      <c r="H70" s="78"/>
      <c r="I70" s="30"/>
      <c r="J70" s="78"/>
    </row>
    <row r="71" spans="1:10" x14ac:dyDescent="0.2">
      <c r="A71" s="85">
        <v>10</v>
      </c>
      <c r="B71" s="92" t="s">
        <v>64</v>
      </c>
      <c r="C71" s="36"/>
      <c r="D71" s="33"/>
      <c r="E71" s="34"/>
      <c r="F71" s="34">
        <f t="shared" si="0"/>
        <v>0</v>
      </c>
      <c r="G71" s="28"/>
      <c r="H71" s="78">
        <f>G71*E71</f>
        <v>0</v>
      </c>
      <c r="I71" s="30"/>
      <c r="J71" s="78">
        <f>I71*H71</f>
        <v>0</v>
      </c>
    </row>
    <row r="72" spans="1:10" x14ac:dyDescent="0.2">
      <c r="A72" s="85"/>
      <c r="B72" s="92"/>
      <c r="C72" s="36"/>
      <c r="D72" s="33"/>
      <c r="E72" s="34"/>
      <c r="F72" s="34"/>
      <c r="G72" s="28"/>
      <c r="H72" s="78"/>
      <c r="I72" s="30"/>
      <c r="J72" s="78"/>
    </row>
    <row r="73" spans="1:10" ht="54" x14ac:dyDescent="0.2">
      <c r="A73" s="88" t="s">
        <v>18</v>
      </c>
      <c r="B73" s="93" t="s">
        <v>65</v>
      </c>
      <c r="C73" s="36"/>
      <c r="D73" s="33" t="s">
        <v>46</v>
      </c>
      <c r="E73" s="34">
        <v>8.5499999999999989</v>
      </c>
      <c r="F73" s="34">
        <f t="shared" si="0"/>
        <v>0</v>
      </c>
      <c r="G73" s="35"/>
      <c r="H73" s="78">
        <f>G73*E73</f>
        <v>0</v>
      </c>
      <c r="I73" s="30"/>
      <c r="J73" s="78">
        <f>I73*H73</f>
        <v>0</v>
      </c>
    </row>
    <row r="74" spans="1:10" ht="4.5" customHeight="1" x14ac:dyDescent="0.2">
      <c r="A74" s="88"/>
      <c r="B74" s="93"/>
      <c r="C74" s="36"/>
      <c r="D74" s="33"/>
      <c r="E74" s="34"/>
      <c r="F74" s="34"/>
      <c r="G74" s="28"/>
      <c r="H74" s="78"/>
      <c r="I74" s="30"/>
      <c r="J74" s="78"/>
    </row>
    <row r="75" spans="1:10" ht="54" x14ac:dyDescent="0.2">
      <c r="A75" s="91" t="s">
        <v>21</v>
      </c>
      <c r="B75" s="93" t="s">
        <v>66</v>
      </c>
      <c r="C75" s="36"/>
      <c r="D75" s="33" t="s">
        <v>46</v>
      </c>
      <c r="E75" s="34">
        <v>9.5</v>
      </c>
      <c r="F75" s="34">
        <f t="shared" si="0"/>
        <v>0</v>
      </c>
      <c r="G75" s="28"/>
      <c r="H75" s="78">
        <f>G75*E75</f>
        <v>0</v>
      </c>
      <c r="I75" s="30"/>
      <c r="J75" s="78">
        <f>I75*H75</f>
        <v>0</v>
      </c>
    </row>
    <row r="76" spans="1:10" x14ac:dyDescent="0.2">
      <c r="A76" s="91"/>
      <c r="B76" s="93"/>
      <c r="C76" s="36"/>
      <c r="D76" s="33"/>
      <c r="E76" s="34"/>
      <c r="F76" s="34"/>
      <c r="G76" s="28"/>
      <c r="H76" s="78"/>
      <c r="I76" s="30"/>
      <c r="J76" s="78"/>
    </row>
    <row r="77" spans="1:10" x14ac:dyDescent="0.2">
      <c r="A77" s="91" t="s">
        <v>23</v>
      </c>
      <c r="B77" s="89" t="s">
        <v>63</v>
      </c>
      <c r="C77" s="36"/>
      <c r="D77" s="33" t="s">
        <v>46</v>
      </c>
      <c r="E77" s="34">
        <v>11.875</v>
      </c>
      <c r="F77" s="34">
        <f t="shared" si="0"/>
        <v>0</v>
      </c>
      <c r="G77" s="28"/>
      <c r="H77" s="78">
        <f>G77*E77</f>
        <v>0</v>
      </c>
      <c r="I77" s="30"/>
      <c r="J77" s="78">
        <f>I77*H77</f>
        <v>0</v>
      </c>
    </row>
    <row r="78" spans="1:10" x14ac:dyDescent="0.2">
      <c r="A78" s="94"/>
      <c r="B78" s="95"/>
      <c r="C78" s="36"/>
      <c r="D78" s="33"/>
      <c r="E78" s="34"/>
      <c r="F78" s="34"/>
      <c r="G78" s="28"/>
      <c r="H78" s="78"/>
      <c r="I78" s="30"/>
      <c r="J78" s="78"/>
    </row>
    <row r="79" spans="1:10" ht="72" x14ac:dyDescent="0.2">
      <c r="A79" s="88" t="s">
        <v>25</v>
      </c>
      <c r="B79" s="93" t="s">
        <v>67</v>
      </c>
      <c r="C79" s="36"/>
      <c r="D79" s="33" t="s">
        <v>46</v>
      </c>
      <c r="E79" s="34">
        <v>8.5499999999999989</v>
      </c>
      <c r="F79" s="34">
        <f t="shared" si="0"/>
        <v>0</v>
      </c>
      <c r="G79" s="35"/>
      <c r="H79" s="78">
        <f>G79*E79</f>
        <v>0</v>
      </c>
      <c r="I79" s="30"/>
      <c r="J79" s="78">
        <f>I79*H79</f>
        <v>0</v>
      </c>
    </row>
    <row r="80" spans="1:10" x14ac:dyDescent="0.2">
      <c r="A80" s="88"/>
      <c r="B80" s="93"/>
      <c r="C80" s="36"/>
      <c r="D80" s="33"/>
      <c r="E80" s="34"/>
      <c r="F80" s="34"/>
      <c r="G80" s="28"/>
      <c r="H80" s="78"/>
      <c r="I80" s="30"/>
      <c r="J80" s="78"/>
    </row>
    <row r="81" spans="1:11" x14ac:dyDescent="0.2">
      <c r="A81" s="91" t="s">
        <v>27</v>
      </c>
      <c r="B81" s="89" t="s">
        <v>63</v>
      </c>
      <c r="C81" s="36"/>
      <c r="D81" s="33" t="s">
        <v>46</v>
      </c>
      <c r="E81" s="34">
        <v>24.224999999999998</v>
      </c>
      <c r="F81" s="34">
        <f t="shared" si="0"/>
        <v>0</v>
      </c>
      <c r="G81" s="28"/>
      <c r="H81" s="78">
        <f>G81*E81</f>
        <v>0</v>
      </c>
      <c r="I81" s="30"/>
      <c r="J81" s="78">
        <f>I81*H81</f>
        <v>0</v>
      </c>
    </row>
    <row r="82" spans="1:11" x14ac:dyDescent="0.2">
      <c r="A82" s="91"/>
      <c r="B82" s="89"/>
      <c r="C82" s="36"/>
      <c r="D82" s="33"/>
      <c r="E82" s="34"/>
      <c r="F82" s="96"/>
      <c r="G82" s="28"/>
      <c r="H82" s="78"/>
      <c r="I82" s="30"/>
      <c r="J82" s="78"/>
    </row>
    <row r="83" spans="1:11" x14ac:dyDescent="0.2">
      <c r="A83" s="97" t="s">
        <v>68</v>
      </c>
      <c r="B83" s="89"/>
      <c r="C83" s="36"/>
      <c r="D83" s="33"/>
      <c r="E83" s="34"/>
      <c r="F83" s="96"/>
      <c r="G83" s="28"/>
      <c r="H83" s="78"/>
      <c r="I83" s="30"/>
      <c r="J83" s="78"/>
    </row>
    <row r="84" spans="1:11" x14ac:dyDescent="0.25">
      <c r="A84" s="98" t="s">
        <v>69</v>
      </c>
      <c r="B84" s="99" t="s">
        <v>70</v>
      </c>
      <c r="C84" s="100"/>
      <c r="D84" s="101"/>
      <c r="E84" s="102"/>
      <c r="F84" s="103"/>
      <c r="G84" s="28"/>
      <c r="I84" s="30">
        <v>1</v>
      </c>
      <c r="J84" s="3">
        <v>404.13</v>
      </c>
    </row>
    <row r="85" spans="1:11" x14ac:dyDescent="0.2">
      <c r="A85" s="91"/>
      <c r="B85" s="89"/>
      <c r="C85" s="36"/>
      <c r="D85" s="33"/>
      <c r="E85" s="34"/>
      <c r="F85" s="96"/>
      <c r="G85" s="28"/>
      <c r="H85" s="78"/>
      <c r="I85" s="30"/>
      <c r="J85" s="78"/>
    </row>
    <row r="86" spans="1:11" x14ac:dyDescent="0.2">
      <c r="A86" s="88"/>
      <c r="B86" s="104"/>
      <c r="C86" s="101"/>
      <c r="D86" s="82"/>
      <c r="E86" s="105"/>
      <c r="F86" s="106"/>
      <c r="G86" s="28"/>
      <c r="H86" s="78"/>
      <c r="I86" s="30"/>
      <c r="J86" s="78"/>
    </row>
    <row r="87" spans="1:11" ht="36.75" thickBot="1" x14ac:dyDescent="0.25">
      <c r="A87" s="107"/>
      <c r="B87" s="108" t="s">
        <v>71</v>
      </c>
      <c r="C87" s="109"/>
      <c r="D87" s="110"/>
      <c r="E87" s="111"/>
      <c r="F87" s="112"/>
      <c r="G87" s="58"/>
      <c r="H87" s="113"/>
      <c r="I87" s="60"/>
      <c r="J87" s="113"/>
    </row>
    <row r="88" spans="1:11" ht="18.75" thickBot="1" x14ac:dyDescent="0.25">
      <c r="A88" s="88"/>
      <c r="B88" s="114"/>
      <c r="C88" s="33"/>
      <c r="D88" s="115"/>
      <c r="E88" s="63" t="s">
        <v>56</v>
      </c>
      <c r="F88" s="116">
        <f>SUM(F61:F87)</f>
        <v>0</v>
      </c>
      <c r="H88" s="117">
        <f>SUM(H61:H87)</f>
        <v>0</v>
      </c>
      <c r="J88" s="117">
        <f>SUM(J61:J87)</f>
        <v>404.13</v>
      </c>
      <c r="K88" s="2" t="s">
        <v>72</v>
      </c>
    </row>
    <row r="89" spans="1:11" ht="18.75" thickBot="1" x14ac:dyDescent="0.25">
      <c r="A89" s="88"/>
      <c r="B89" s="114"/>
      <c r="C89" s="33"/>
      <c r="D89" s="115"/>
      <c r="E89" s="52"/>
      <c r="F89" s="84"/>
    </row>
    <row r="90" spans="1:11" ht="22.5" customHeight="1" thickBot="1" x14ac:dyDescent="0.25">
      <c r="A90" s="540" t="s">
        <v>73</v>
      </c>
      <c r="B90" s="541"/>
      <c r="C90" s="541"/>
      <c r="D90" s="541"/>
      <c r="E90" s="541"/>
      <c r="F90" s="542"/>
    </row>
    <row r="91" spans="1:11" ht="18.75" thickBot="1" x14ac:dyDescent="0.25">
      <c r="A91" s="118" t="s">
        <v>5</v>
      </c>
      <c r="B91" s="119" t="s">
        <v>6</v>
      </c>
      <c r="C91" s="120" t="s">
        <v>7</v>
      </c>
      <c r="D91" s="121" t="s">
        <v>8</v>
      </c>
      <c r="E91" s="11" t="s">
        <v>9</v>
      </c>
      <c r="F91" s="12" t="s">
        <v>10</v>
      </c>
      <c r="G91" s="13" t="s">
        <v>11</v>
      </c>
      <c r="H91" s="122" t="s">
        <v>12</v>
      </c>
      <c r="I91" s="15" t="s">
        <v>13</v>
      </c>
      <c r="J91" s="123" t="s">
        <v>14</v>
      </c>
    </row>
    <row r="92" spans="1:11" x14ac:dyDescent="0.2">
      <c r="A92" s="124"/>
      <c r="B92" s="125"/>
      <c r="C92" s="126"/>
      <c r="D92" s="126"/>
      <c r="E92" s="126"/>
      <c r="F92" s="127"/>
      <c r="G92" s="28"/>
      <c r="I92" s="30"/>
    </row>
    <row r="93" spans="1:11" ht="90" x14ac:dyDescent="0.2">
      <c r="A93" s="128" t="s">
        <v>74</v>
      </c>
      <c r="B93" s="129" t="s">
        <v>75</v>
      </c>
      <c r="C93" s="130"/>
      <c r="D93" s="131" t="s">
        <v>76</v>
      </c>
      <c r="E93" s="132">
        <v>928</v>
      </c>
      <c r="F93" s="133">
        <f>$C93*E93</f>
        <v>0</v>
      </c>
      <c r="G93" s="28"/>
      <c r="H93" s="3">
        <f>G93*E93</f>
        <v>0</v>
      </c>
      <c r="I93" s="30"/>
      <c r="J93" s="3">
        <f>I93*H93</f>
        <v>0</v>
      </c>
    </row>
    <row r="94" spans="1:11" x14ac:dyDescent="0.2">
      <c r="A94" s="128"/>
      <c r="B94" s="134"/>
      <c r="C94" s="130"/>
      <c r="D94" s="131"/>
      <c r="E94" s="135"/>
      <c r="F94" s="136"/>
      <c r="G94" s="28"/>
      <c r="I94" s="30"/>
    </row>
    <row r="95" spans="1:11" ht="72" x14ac:dyDescent="0.2">
      <c r="A95" s="128" t="s">
        <v>77</v>
      </c>
      <c r="B95" s="129" t="s">
        <v>78</v>
      </c>
      <c r="C95" s="130"/>
      <c r="D95" s="131" t="s">
        <v>46</v>
      </c>
      <c r="E95" s="137">
        <v>0.55000000000000004</v>
      </c>
      <c r="F95" s="133">
        <f>$C95*E95</f>
        <v>0</v>
      </c>
      <c r="G95" s="28"/>
      <c r="H95" s="3">
        <f>G95*E95</f>
        <v>0</v>
      </c>
      <c r="I95" s="30"/>
      <c r="J95" s="3">
        <f>I95*H95</f>
        <v>0</v>
      </c>
    </row>
    <row r="96" spans="1:11" x14ac:dyDescent="0.2">
      <c r="A96" s="128"/>
      <c r="B96" s="129"/>
      <c r="C96" s="138"/>
      <c r="D96" s="139"/>
      <c r="E96" s="135"/>
      <c r="F96" s="136"/>
      <c r="G96" s="28"/>
      <c r="I96" s="30"/>
    </row>
    <row r="97" spans="1:10" ht="90" x14ac:dyDescent="0.2">
      <c r="A97" s="128" t="s">
        <v>79</v>
      </c>
      <c r="B97" s="129" t="s">
        <v>80</v>
      </c>
      <c r="C97" s="130"/>
      <c r="D97" s="131" t="s">
        <v>81</v>
      </c>
      <c r="E97" s="140">
        <v>133.25</v>
      </c>
      <c r="F97" s="133">
        <f>$C97*E97</f>
        <v>0</v>
      </c>
      <c r="G97" s="28"/>
      <c r="H97" s="3">
        <f>G97*E97</f>
        <v>0</v>
      </c>
      <c r="I97" s="30"/>
      <c r="J97" s="3">
        <f>I97*H97</f>
        <v>0</v>
      </c>
    </row>
    <row r="98" spans="1:10" x14ac:dyDescent="0.2">
      <c r="A98" s="128"/>
      <c r="B98" s="129"/>
      <c r="C98" s="138"/>
      <c r="D98" s="139"/>
      <c r="E98" s="140"/>
      <c r="F98" s="136"/>
      <c r="G98" s="28"/>
      <c r="I98" s="30"/>
    </row>
    <row r="99" spans="1:10" ht="72" x14ac:dyDescent="0.2">
      <c r="A99" s="128" t="s">
        <v>82</v>
      </c>
      <c r="B99" s="129" t="s">
        <v>83</v>
      </c>
      <c r="C99" s="130"/>
      <c r="D99" s="131" t="s">
        <v>81</v>
      </c>
      <c r="E99" s="140">
        <v>133.25</v>
      </c>
      <c r="F99" s="133">
        <f>$C99*E99</f>
        <v>0</v>
      </c>
      <c r="G99" s="28"/>
      <c r="H99" s="3">
        <f>G99*E99</f>
        <v>0</v>
      </c>
      <c r="I99" s="30"/>
      <c r="J99" s="3">
        <f>I99*H99</f>
        <v>0</v>
      </c>
    </row>
    <row r="100" spans="1:10" x14ac:dyDescent="0.2">
      <c r="A100" s="128"/>
      <c r="B100" s="129"/>
      <c r="C100" s="138"/>
      <c r="D100" s="139"/>
      <c r="E100" s="140"/>
      <c r="F100" s="136"/>
      <c r="G100" s="28"/>
      <c r="I100" s="30"/>
    </row>
    <row r="101" spans="1:10" ht="108" x14ac:dyDescent="0.2">
      <c r="A101" s="128" t="s">
        <v>84</v>
      </c>
      <c r="B101" s="129" t="s">
        <v>85</v>
      </c>
      <c r="C101" s="130"/>
      <c r="D101" s="131" t="s">
        <v>81</v>
      </c>
      <c r="E101" s="140">
        <v>160.5</v>
      </c>
      <c r="F101" s="133">
        <f>$C101*E101</f>
        <v>0</v>
      </c>
      <c r="G101" s="28"/>
      <c r="H101" s="3">
        <f>G101*E101</f>
        <v>0</v>
      </c>
      <c r="I101" s="30"/>
      <c r="J101" s="3">
        <f>I101*H101</f>
        <v>0</v>
      </c>
    </row>
    <row r="102" spans="1:10" x14ac:dyDescent="0.2">
      <c r="A102" s="128"/>
      <c r="B102" s="129"/>
      <c r="C102" s="138"/>
      <c r="D102" s="139"/>
      <c r="E102" s="140"/>
      <c r="F102" s="136"/>
      <c r="G102" s="28"/>
      <c r="I102" s="30"/>
    </row>
    <row r="103" spans="1:10" ht="72" x14ac:dyDescent="0.2">
      <c r="A103" s="128" t="s">
        <v>86</v>
      </c>
      <c r="B103" s="129" t="s">
        <v>87</v>
      </c>
      <c r="C103" s="141"/>
      <c r="D103" s="142" t="s">
        <v>81</v>
      </c>
      <c r="E103" s="143">
        <v>275</v>
      </c>
      <c r="F103" s="133">
        <f>$C103*E103</f>
        <v>0</v>
      </c>
      <c r="G103" s="28"/>
      <c r="H103" s="3">
        <f>G103*E103</f>
        <v>0</v>
      </c>
      <c r="I103" s="30"/>
      <c r="J103" s="3">
        <f>I103*H103</f>
        <v>0</v>
      </c>
    </row>
    <row r="104" spans="1:10" x14ac:dyDescent="0.2">
      <c r="A104" s="128"/>
      <c r="B104" s="144"/>
      <c r="C104" s="83"/>
      <c r="D104" s="128"/>
      <c r="E104" s="145"/>
      <c r="F104" s="133"/>
      <c r="G104" s="28"/>
      <c r="I104" s="30"/>
    </row>
    <row r="105" spans="1:10" ht="54" x14ac:dyDescent="0.2">
      <c r="A105" s="128" t="s">
        <v>88</v>
      </c>
      <c r="B105" s="129" t="s">
        <v>89</v>
      </c>
      <c r="C105" s="141"/>
      <c r="D105" s="142" t="s">
        <v>81</v>
      </c>
      <c r="E105" s="140">
        <v>5.43</v>
      </c>
      <c r="F105" s="133">
        <f>$C105*E105</f>
        <v>0</v>
      </c>
      <c r="G105" s="28"/>
      <c r="H105" s="3">
        <f>G105*E105</f>
        <v>0</v>
      </c>
      <c r="I105" s="30"/>
      <c r="J105" s="3">
        <f>I105*H105</f>
        <v>0</v>
      </c>
    </row>
    <row r="106" spans="1:10" x14ac:dyDescent="0.2">
      <c r="A106" s="128"/>
      <c r="B106" s="129"/>
      <c r="C106" s="142"/>
      <c r="D106" s="142"/>
      <c r="E106" s="140"/>
      <c r="F106" s="133"/>
      <c r="G106" s="28"/>
      <c r="I106" s="30"/>
    </row>
    <row r="107" spans="1:10" ht="36.75" thickBot="1" x14ac:dyDescent="0.25">
      <c r="A107" s="146" t="s">
        <v>90</v>
      </c>
      <c r="B107" s="147" t="s">
        <v>91</v>
      </c>
      <c r="C107" s="146"/>
      <c r="D107" s="146" t="s">
        <v>81</v>
      </c>
      <c r="E107" s="148">
        <v>29</v>
      </c>
      <c r="F107" s="149">
        <f>$C107*E107</f>
        <v>0</v>
      </c>
      <c r="G107" s="58"/>
      <c r="H107" s="3">
        <f>G107*E107</f>
        <v>0</v>
      </c>
      <c r="I107" s="60"/>
      <c r="J107" s="3">
        <f>I107*H107</f>
        <v>0</v>
      </c>
    </row>
    <row r="108" spans="1:10" ht="18.75" thickBot="1" x14ac:dyDescent="0.25">
      <c r="A108" s="131"/>
      <c r="B108" s="150"/>
      <c r="C108" s="131"/>
      <c r="D108" s="131"/>
      <c r="E108" s="63" t="s">
        <v>56</v>
      </c>
      <c r="F108" s="151">
        <f>SUM(F92:F107)</f>
        <v>0</v>
      </c>
      <c r="H108" s="152">
        <f>SUM(H92:H107)</f>
        <v>0</v>
      </c>
      <c r="J108" s="152">
        <f>SUM(J92:J107)</f>
        <v>0</v>
      </c>
    </row>
    <row r="109" spans="1:10" ht="18.75" thickBot="1" x14ac:dyDescent="0.25">
      <c r="A109" s="131"/>
      <c r="B109" s="150"/>
      <c r="C109" s="131"/>
      <c r="D109" s="131"/>
      <c r="E109" s="153"/>
      <c r="F109" s="154"/>
    </row>
    <row r="110" spans="1:10" ht="18.75" thickBot="1" x14ac:dyDescent="0.25">
      <c r="A110" s="543" t="s">
        <v>92</v>
      </c>
      <c r="B110" s="544"/>
      <c r="C110" s="544"/>
      <c r="D110" s="544"/>
      <c r="E110" s="544"/>
      <c r="F110" s="545"/>
    </row>
    <row r="111" spans="1:10" ht="18.75" thickBot="1" x14ac:dyDescent="0.25">
      <c r="A111" s="155" t="s">
        <v>5</v>
      </c>
      <c r="B111" s="156" t="s">
        <v>6</v>
      </c>
      <c r="C111" s="157" t="s">
        <v>7</v>
      </c>
      <c r="D111" s="158" t="s">
        <v>8</v>
      </c>
      <c r="E111" s="11" t="s">
        <v>9</v>
      </c>
      <c r="F111" s="12" t="s">
        <v>10</v>
      </c>
      <c r="G111" s="13" t="s">
        <v>11</v>
      </c>
      <c r="H111" s="122" t="s">
        <v>12</v>
      </c>
      <c r="I111" s="15" t="s">
        <v>13</v>
      </c>
      <c r="J111" s="123" t="s">
        <v>14</v>
      </c>
    </row>
    <row r="112" spans="1:10" ht="36.75" customHeight="1" x14ac:dyDescent="0.2">
      <c r="A112" s="159"/>
      <c r="B112" s="160"/>
      <c r="C112" s="160"/>
      <c r="D112" s="161"/>
      <c r="E112" s="160"/>
      <c r="F112" s="162"/>
      <c r="G112" s="28"/>
      <c r="I112" s="30"/>
    </row>
    <row r="113" spans="1:10" ht="112.5" customHeight="1" x14ac:dyDescent="0.2">
      <c r="A113" s="163"/>
      <c r="B113" s="164" t="s">
        <v>93</v>
      </c>
      <c r="C113" s="163"/>
      <c r="D113" s="165"/>
      <c r="E113" s="166"/>
      <c r="F113" s="167"/>
      <c r="G113" s="28"/>
      <c r="I113" s="30"/>
    </row>
    <row r="114" spans="1:10" ht="36.75" customHeight="1" x14ac:dyDescent="0.2">
      <c r="A114" s="163"/>
      <c r="B114" s="164"/>
      <c r="C114" s="163"/>
      <c r="D114" s="165"/>
      <c r="E114" s="166"/>
      <c r="F114" s="167"/>
      <c r="G114" s="28"/>
      <c r="I114" s="30"/>
    </row>
    <row r="115" spans="1:10" ht="84" customHeight="1" x14ac:dyDescent="0.2">
      <c r="A115" s="163" t="s">
        <v>94</v>
      </c>
      <c r="B115" s="168" t="s">
        <v>95</v>
      </c>
      <c r="C115" s="169"/>
      <c r="D115" s="165" t="s">
        <v>46</v>
      </c>
      <c r="E115" s="140">
        <v>6</v>
      </c>
      <c r="F115" s="170">
        <f>E115*$C115</f>
        <v>0</v>
      </c>
      <c r="G115" s="28"/>
      <c r="H115" s="3">
        <f>G115*E115</f>
        <v>0</v>
      </c>
      <c r="I115" s="30"/>
      <c r="J115" s="3">
        <f>I115*H115</f>
        <v>0</v>
      </c>
    </row>
    <row r="116" spans="1:10" x14ac:dyDescent="0.2">
      <c r="A116" s="163"/>
      <c r="B116" s="168"/>
      <c r="C116" s="130"/>
      <c r="D116" s="171"/>
      <c r="E116" s="140"/>
      <c r="F116" s="170"/>
      <c r="G116" s="28"/>
      <c r="I116" s="30"/>
    </row>
    <row r="117" spans="1:10" ht="117" customHeight="1" x14ac:dyDescent="0.2">
      <c r="A117" s="163" t="s">
        <v>96</v>
      </c>
      <c r="B117" s="168" t="s">
        <v>97</v>
      </c>
      <c r="C117" s="130"/>
      <c r="D117" s="172" t="s">
        <v>29</v>
      </c>
      <c r="E117" s="140">
        <v>300</v>
      </c>
      <c r="F117" s="170">
        <f>E117*$C117</f>
        <v>0</v>
      </c>
      <c r="G117" s="28"/>
      <c r="H117" s="3">
        <f>G117*E117</f>
        <v>0</v>
      </c>
      <c r="I117" s="30"/>
      <c r="J117" s="3">
        <f>I117*H117</f>
        <v>0</v>
      </c>
    </row>
    <row r="118" spans="1:10" ht="18.75" thickBot="1" x14ac:dyDescent="0.25">
      <c r="A118" s="173"/>
      <c r="B118" s="174"/>
      <c r="C118" s="175"/>
      <c r="D118" s="176"/>
      <c r="E118" s="177"/>
      <c r="F118" s="178"/>
      <c r="G118" s="58"/>
      <c r="I118" s="60"/>
    </row>
    <row r="119" spans="1:10" ht="18.75" thickBot="1" x14ac:dyDescent="0.25">
      <c r="A119" s="165"/>
      <c r="B119" s="179"/>
      <c r="C119" s="33"/>
      <c r="D119" s="171"/>
      <c r="E119" s="63" t="s">
        <v>56</v>
      </c>
      <c r="F119" s="151">
        <f>SUM(F112:F118)</f>
        <v>0</v>
      </c>
      <c r="H119" s="152">
        <f>SUM(H112:H118)</f>
        <v>0</v>
      </c>
      <c r="J119" s="152">
        <f>SUM(J112:J118)</f>
        <v>0</v>
      </c>
    </row>
    <row r="120" spans="1:10" ht="18.75" thickBot="1" x14ac:dyDescent="0.25">
      <c r="A120" s="131"/>
      <c r="B120" s="150"/>
      <c r="C120" s="131"/>
      <c r="D120" s="131"/>
      <c r="E120" s="180"/>
      <c r="F120" s="181"/>
    </row>
    <row r="121" spans="1:10" ht="22.5" customHeight="1" thickBot="1" x14ac:dyDescent="0.25">
      <c r="A121" s="534" t="s">
        <v>98</v>
      </c>
      <c r="B121" s="535"/>
      <c r="C121" s="535"/>
      <c r="D121" s="535"/>
      <c r="E121" s="535"/>
      <c r="F121" s="536"/>
    </row>
    <row r="122" spans="1:10" ht="18.75" thickBot="1" x14ac:dyDescent="0.25">
      <c r="A122" s="182" t="s">
        <v>5</v>
      </c>
      <c r="B122" s="183" t="s">
        <v>6</v>
      </c>
      <c r="C122" s="184" t="s">
        <v>7</v>
      </c>
      <c r="D122" s="185" t="s">
        <v>8</v>
      </c>
      <c r="E122" s="11" t="s">
        <v>9</v>
      </c>
      <c r="F122" s="12" t="s">
        <v>10</v>
      </c>
      <c r="G122" s="13" t="s">
        <v>11</v>
      </c>
      <c r="H122" s="122" t="s">
        <v>12</v>
      </c>
      <c r="I122" s="15" t="s">
        <v>13</v>
      </c>
      <c r="J122" s="123" t="s">
        <v>14</v>
      </c>
    </row>
    <row r="123" spans="1:10" x14ac:dyDescent="0.2">
      <c r="A123" s="186"/>
      <c r="B123" s="187"/>
      <c r="C123" s="188"/>
      <c r="D123" s="189"/>
      <c r="E123" s="190"/>
      <c r="F123" s="191"/>
      <c r="G123" s="28"/>
      <c r="I123" s="30"/>
    </row>
    <row r="124" spans="1:10" x14ac:dyDescent="0.2">
      <c r="A124" s="163"/>
      <c r="B124" s="192" t="s">
        <v>99</v>
      </c>
      <c r="C124" s="130"/>
      <c r="D124" s="172"/>
      <c r="E124" s="166"/>
      <c r="F124" s="167"/>
      <c r="G124" s="28"/>
      <c r="I124" s="30"/>
    </row>
    <row r="125" spans="1:10" ht="54" x14ac:dyDescent="0.2">
      <c r="A125" s="163"/>
      <c r="B125" s="193" t="s">
        <v>100</v>
      </c>
      <c r="C125" s="130"/>
      <c r="D125" s="172" t="s">
        <v>29</v>
      </c>
      <c r="E125" s="170">
        <v>0</v>
      </c>
      <c r="F125" s="170">
        <v>0</v>
      </c>
      <c r="G125" s="28"/>
      <c r="H125" s="3">
        <f>G125*E125</f>
        <v>0</v>
      </c>
      <c r="I125" s="30"/>
      <c r="J125" s="3">
        <f>I125*H125</f>
        <v>0</v>
      </c>
    </row>
    <row r="126" spans="1:10" ht="72" x14ac:dyDescent="0.2">
      <c r="A126" s="163"/>
      <c r="B126" s="193" t="s">
        <v>101</v>
      </c>
      <c r="C126" s="194"/>
      <c r="D126" s="195" t="s">
        <v>102</v>
      </c>
      <c r="E126" s="170">
        <v>0</v>
      </c>
      <c r="F126" s="170">
        <v>0</v>
      </c>
      <c r="G126" s="28"/>
      <c r="H126" s="3">
        <f>G126*E126</f>
        <v>0</v>
      </c>
      <c r="I126" s="30"/>
      <c r="J126" s="3">
        <f>I126*H126</f>
        <v>0</v>
      </c>
    </row>
    <row r="127" spans="1:10" x14ac:dyDescent="0.2">
      <c r="A127" s="163" t="s">
        <v>18</v>
      </c>
      <c r="B127" s="196" t="s">
        <v>103</v>
      </c>
      <c r="C127" s="130"/>
      <c r="D127" s="172" t="s">
        <v>29</v>
      </c>
      <c r="E127" s="170">
        <v>64.710750000000004</v>
      </c>
      <c r="F127" s="170">
        <f t="shared" ref="F127:F143" si="1">E127*C127</f>
        <v>0</v>
      </c>
      <c r="G127" s="28"/>
      <c r="H127" s="3">
        <f t="shared" ref="H127:H143" si="2">G127*E127</f>
        <v>0</v>
      </c>
      <c r="I127" s="30"/>
      <c r="J127" s="3">
        <f t="shared" ref="J127:J143" si="3">I127*H127</f>
        <v>0</v>
      </c>
    </row>
    <row r="128" spans="1:10" x14ac:dyDescent="0.2">
      <c r="A128" s="163" t="s">
        <v>21</v>
      </c>
      <c r="B128" s="196" t="s">
        <v>104</v>
      </c>
      <c r="C128" s="130"/>
      <c r="D128" s="172" t="s">
        <v>29</v>
      </c>
      <c r="E128" s="170">
        <v>69.098250000000007</v>
      </c>
      <c r="F128" s="170">
        <f t="shared" si="1"/>
        <v>0</v>
      </c>
      <c r="G128" s="28"/>
      <c r="H128" s="3">
        <f t="shared" si="2"/>
        <v>0</v>
      </c>
      <c r="I128" s="30"/>
      <c r="J128" s="3">
        <f t="shared" si="3"/>
        <v>0</v>
      </c>
    </row>
    <row r="129" spans="1:10" x14ac:dyDescent="0.2">
      <c r="A129" s="163" t="s">
        <v>23</v>
      </c>
      <c r="B129" s="196" t="s">
        <v>105</v>
      </c>
      <c r="C129" s="130"/>
      <c r="D129" s="172" t="s">
        <v>29</v>
      </c>
      <c r="E129" s="170">
        <v>75.367499999999993</v>
      </c>
      <c r="F129" s="170">
        <f t="shared" si="1"/>
        <v>0</v>
      </c>
      <c r="G129" s="28"/>
      <c r="H129" s="3">
        <f t="shared" si="2"/>
        <v>0</v>
      </c>
      <c r="I129" s="30"/>
      <c r="J129" s="3">
        <f t="shared" si="3"/>
        <v>0</v>
      </c>
    </row>
    <row r="130" spans="1:10" x14ac:dyDescent="0.2">
      <c r="A130" s="163" t="s">
        <v>25</v>
      </c>
      <c r="B130" s="196" t="s">
        <v>106</v>
      </c>
      <c r="C130" s="130"/>
      <c r="D130" s="172" t="s">
        <v>29</v>
      </c>
      <c r="E130" s="170">
        <v>82.075500000000005</v>
      </c>
      <c r="F130" s="170">
        <f t="shared" si="1"/>
        <v>0</v>
      </c>
      <c r="G130" s="28"/>
      <c r="H130" s="3">
        <f t="shared" si="2"/>
        <v>0</v>
      </c>
      <c r="I130" s="30"/>
      <c r="J130" s="3">
        <f t="shared" si="3"/>
        <v>0</v>
      </c>
    </row>
    <row r="131" spans="1:10" x14ac:dyDescent="0.2">
      <c r="A131" s="163" t="s">
        <v>27</v>
      </c>
      <c r="B131" s="196" t="s">
        <v>107</v>
      </c>
      <c r="C131" s="130"/>
      <c r="D131" s="172" t="s">
        <v>29</v>
      </c>
      <c r="E131" s="170">
        <v>88.96875</v>
      </c>
      <c r="F131" s="170">
        <f t="shared" si="1"/>
        <v>0</v>
      </c>
      <c r="G131" s="28"/>
      <c r="H131" s="3">
        <f t="shared" si="2"/>
        <v>0</v>
      </c>
      <c r="I131" s="30"/>
      <c r="J131" s="3">
        <f t="shared" si="3"/>
        <v>0</v>
      </c>
    </row>
    <row r="132" spans="1:10" x14ac:dyDescent="0.2">
      <c r="A132" s="163" t="s">
        <v>30</v>
      </c>
      <c r="B132" s="196" t="s">
        <v>108</v>
      </c>
      <c r="C132" s="130"/>
      <c r="D132" s="172" t="s">
        <v>29</v>
      </c>
      <c r="E132" s="170">
        <v>112.3005</v>
      </c>
      <c r="F132" s="170">
        <f t="shared" si="1"/>
        <v>0</v>
      </c>
      <c r="G132" s="28"/>
      <c r="H132" s="3">
        <f t="shared" si="2"/>
        <v>0</v>
      </c>
      <c r="I132" s="30"/>
      <c r="J132" s="3">
        <f t="shared" si="3"/>
        <v>0</v>
      </c>
    </row>
    <row r="133" spans="1:10" x14ac:dyDescent="0.2">
      <c r="A133" s="163" t="s">
        <v>109</v>
      </c>
      <c r="B133" s="196" t="s">
        <v>110</v>
      </c>
      <c r="C133" s="130"/>
      <c r="D133" s="172" t="s">
        <v>29</v>
      </c>
      <c r="E133" s="170">
        <v>131.32274999999998</v>
      </c>
      <c r="F133" s="170">
        <f t="shared" si="1"/>
        <v>0</v>
      </c>
      <c r="G133" s="28"/>
      <c r="H133" s="3">
        <f t="shared" si="2"/>
        <v>0</v>
      </c>
      <c r="I133" s="30"/>
      <c r="J133" s="3">
        <f t="shared" si="3"/>
        <v>0</v>
      </c>
    </row>
    <row r="134" spans="1:10" x14ac:dyDescent="0.2">
      <c r="A134" s="163" t="s">
        <v>111</v>
      </c>
      <c r="B134" s="196" t="s">
        <v>112</v>
      </c>
      <c r="C134" s="130"/>
      <c r="D134" s="172" t="s">
        <v>29</v>
      </c>
      <c r="E134" s="170">
        <v>128.88524999999998</v>
      </c>
      <c r="F134" s="170">
        <f t="shared" si="1"/>
        <v>0</v>
      </c>
      <c r="G134" s="28"/>
      <c r="H134" s="3">
        <f t="shared" si="2"/>
        <v>0</v>
      </c>
      <c r="I134" s="30"/>
      <c r="J134" s="3">
        <f t="shared" si="3"/>
        <v>0</v>
      </c>
    </row>
    <row r="135" spans="1:10" x14ac:dyDescent="0.2">
      <c r="A135" s="163" t="s">
        <v>113</v>
      </c>
      <c r="B135" s="196" t="s">
        <v>114</v>
      </c>
      <c r="C135" s="130"/>
      <c r="D135" s="172" t="s">
        <v>29</v>
      </c>
      <c r="E135" s="170">
        <v>146.93249999999998</v>
      </c>
      <c r="F135" s="170">
        <f t="shared" si="1"/>
        <v>0</v>
      </c>
      <c r="G135" s="28"/>
      <c r="H135" s="3">
        <f t="shared" si="2"/>
        <v>0</v>
      </c>
      <c r="I135" s="30"/>
      <c r="J135" s="3">
        <f t="shared" si="3"/>
        <v>0</v>
      </c>
    </row>
    <row r="136" spans="1:10" x14ac:dyDescent="0.2">
      <c r="A136" s="163" t="s">
        <v>115</v>
      </c>
      <c r="B136" s="196" t="s">
        <v>116</v>
      </c>
      <c r="C136" s="130"/>
      <c r="D136" s="172" t="s">
        <v>29</v>
      </c>
      <c r="E136" s="170">
        <v>154.92750000000001</v>
      </c>
      <c r="F136" s="170">
        <f t="shared" si="1"/>
        <v>0</v>
      </c>
      <c r="G136" s="28"/>
      <c r="H136" s="3">
        <f t="shared" si="2"/>
        <v>0</v>
      </c>
      <c r="I136" s="30"/>
      <c r="J136" s="3">
        <f t="shared" si="3"/>
        <v>0</v>
      </c>
    </row>
    <row r="137" spans="1:10" x14ac:dyDescent="0.2">
      <c r="A137" s="163" t="s">
        <v>117</v>
      </c>
      <c r="B137" s="196" t="s">
        <v>118</v>
      </c>
      <c r="C137" s="130"/>
      <c r="D137" s="172" t="s">
        <v>29</v>
      </c>
      <c r="E137" s="170">
        <v>167.9145</v>
      </c>
      <c r="F137" s="170">
        <f t="shared" si="1"/>
        <v>0</v>
      </c>
      <c r="G137" s="28"/>
      <c r="H137" s="3">
        <f t="shared" si="2"/>
        <v>0</v>
      </c>
      <c r="I137" s="30"/>
      <c r="J137" s="3">
        <f t="shared" si="3"/>
        <v>0</v>
      </c>
    </row>
    <row r="138" spans="1:10" x14ac:dyDescent="0.2">
      <c r="A138" s="163" t="s">
        <v>119</v>
      </c>
      <c r="B138" s="196" t="s">
        <v>120</v>
      </c>
      <c r="C138" s="130"/>
      <c r="D138" s="172" t="s">
        <v>29</v>
      </c>
      <c r="E138" s="170">
        <v>187.34625</v>
      </c>
      <c r="F138" s="170">
        <f t="shared" si="1"/>
        <v>0</v>
      </c>
      <c r="G138" s="28"/>
      <c r="H138" s="3">
        <f t="shared" si="2"/>
        <v>0</v>
      </c>
      <c r="I138" s="30"/>
      <c r="J138" s="3">
        <f t="shared" si="3"/>
        <v>0</v>
      </c>
    </row>
    <row r="139" spans="1:10" x14ac:dyDescent="0.2">
      <c r="A139" s="163" t="s">
        <v>46</v>
      </c>
      <c r="B139" s="196" t="s">
        <v>121</v>
      </c>
      <c r="C139" s="130"/>
      <c r="D139" s="172" t="s">
        <v>29</v>
      </c>
      <c r="E139" s="170">
        <v>202.9365</v>
      </c>
      <c r="F139" s="170">
        <f t="shared" si="1"/>
        <v>0</v>
      </c>
      <c r="G139" s="28"/>
      <c r="H139" s="3">
        <f t="shared" si="2"/>
        <v>0</v>
      </c>
      <c r="I139" s="30"/>
      <c r="J139" s="3">
        <f t="shared" si="3"/>
        <v>0</v>
      </c>
    </row>
    <row r="140" spans="1:10" x14ac:dyDescent="0.2">
      <c r="A140" s="163" t="s">
        <v>122</v>
      </c>
      <c r="B140" s="196" t="s">
        <v>123</v>
      </c>
      <c r="C140" s="130"/>
      <c r="D140" s="172" t="s">
        <v>29</v>
      </c>
      <c r="E140" s="170">
        <v>222.02699999999999</v>
      </c>
      <c r="F140" s="170">
        <f t="shared" si="1"/>
        <v>0</v>
      </c>
      <c r="G140" s="28"/>
      <c r="H140" s="3">
        <f t="shared" si="2"/>
        <v>0</v>
      </c>
      <c r="I140" s="30"/>
      <c r="J140" s="3">
        <f t="shared" si="3"/>
        <v>0</v>
      </c>
    </row>
    <row r="141" spans="1:10" x14ac:dyDescent="0.2">
      <c r="A141" s="163" t="s">
        <v>124</v>
      </c>
      <c r="B141" s="196" t="s">
        <v>125</v>
      </c>
      <c r="C141" s="130"/>
      <c r="D141" s="172" t="s">
        <v>29</v>
      </c>
      <c r="E141" s="170">
        <v>231.67949999999999</v>
      </c>
      <c r="F141" s="170">
        <f t="shared" si="1"/>
        <v>0</v>
      </c>
      <c r="G141" s="28"/>
      <c r="H141" s="3">
        <f t="shared" si="2"/>
        <v>0</v>
      </c>
      <c r="I141" s="30"/>
      <c r="J141" s="3">
        <f t="shared" si="3"/>
        <v>0</v>
      </c>
    </row>
    <row r="142" spans="1:10" x14ac:dyDescent="0.2">
      <c r="A142" s="163" t="s">
        <v>126</v>
      </c>
      <c r="B142" s="196" t="s">
        <v>127</v>
      </c>
      <c r="C142" s="130"/>
      <c r="D142" s="172" t="s">
        <v>29</v>
      </c>
      <c r="E142" s="170">
        <v>270.09449999999998</v>
      </c>
      <c r="F142" s="170">
        <f t="shared" si="1"/>
        <v>0</v>
      </c>
      <c r="G142" s="28"/>
      <c r="H142" s="3">
        <f t="shared" si="2"/>
        <v>0</v>
      </c>
      <c r="I142" s="30"/>
      <c r="J142" s="3">
        <f t="shared" si="3"/>
        <v>0</v>
      </c>
    </row>
    <row r="143" spans="1:10" x14ac:dyDescent="0.2">
      <c r="A143" s="163" t="s">
        <v>128</v>
      </c>
      <c r="B143" s="196" t="s">
        <v>129</v>
      </c>
      <c r="C143" s="130"/>
      <c r="D143" s="172" t="s">
        <v>29</v>
      </c>
      <c r="E143" s="170">
        <v>285.35325</v>
      </c>
      <c r="F143" s="170">
        <f t="shared" si="1"/>
        <v>0</v>
      </c>
      <c r="G143" s="28"/>
      <c r="H143" s="3">
        <f t="shared" si="2"/>
        <v>0</v>
      </c>
      <c r="I143" s="30"/>
      <c r="J143" s="3">
        <f t="shared" si="3"/>
        <v>0</v>
      </c>
    </row>
    <row r="144" spans="1:10" x14ac:dyDescent="0.2">
      <c r="A144" s="197"/>
      <c r="B144" s="198"/>
      <c r="C144" s="197"/>
      <c r="D144" s="197"/>
      <c r="E144" s="199"/>
      <c r="F144" s="200"/>
      <c r="G144" s="28"/>
      <c r="I144" s="30"/>
    </row>
    <row r="145" spans="1:10" x14ac:dyDescent="0.2">
      <c r="A145" s="163" t="s">
        <v>18</v>
      </c>
      <c r="B145" s="196" t="s">
        <v>130</v>
      </c>
      <c r="C145" s="130"/>
      <c r="D145" s="172" t="s">
        <v>29</v>
      </c>
      <c r="E145" s="140">
        <v>99.537750000000003</v>
      </c>
      <c r="F145" s="170">
        <f t="shared" ref="F145:F161" si="4">E145*C145</f>
        <v>0</v>
      </c>
      <c r="G145" s="28"/>
      <c r="H145" s="3">
        <f t="shared" ref="H145:H161" si="5">G145*E145</f>
        <v>0</v>
      </c>
      <c r="I145" s="30"/>
      <c r="J145" s="3">
        <f t="shared" ref="J145:J161" si="6">I145*H145</f>
        <v>0</v>
      </c>
    </row>
    <row r="146" spans="1:10" x14ac:dyDescent="0.2">
      <c r="A146" s="163" t="s">
        <v>21</v>
      </c>
      <c r="B146" s="196" t="s">
        <v>131</v>
      </c>
      <c r="C146" s="130"/>
      <c r="D146" s="172" t="s">
        <v>29</v>
      </c>
      <c r="E146" s="140">
        <v>104.90025</v>
      </c>
      <c r="F146" s="170">
        <f t="shared" si="4"/>
        <v>0</v>
      </c>
      <c r="G146" s="28"/>
      <c r="H146" s="3">
        <f t="shared" si="5"/>
        <v>0</v>
      </c>
      <c r="I146" s="30"/>
      <c r="J146" s="3">
        <f t="shared" si="6"/>
        <v>0</v>
      </c>
    </row>
    <row r="147" spans="1:10" x14ac:dyDescent="0.2">
      <c r="A147" s="163" t="s">
        <v>23</v>
      </c>
      <c r="B147" s="196" t="s">
        <v>132</v>
      </c>
      <c r="C147" s="130"/>
      <c r="D147" s="172" t="s">
        <v>29</v>
      </c>
      <c r="E147" s="140">
        <v>112.05675000000001</v>
      </c>
      <c r="F147" s="170">
        <f t="shared" si="4"/>
        <v>0</v>
      </c>
      <c r="G147" s="28"/>
      <c r="H147" s="3">
        <f t="shared" si="5"/>
        <v>0</v>
      </c>
      <c r="I147" s="30"/>
      <c r="J147" s="3">
        <f t="shared" si="6"/>
        <v>0</v>
      </c>
    </row>
    <row r="148" spans="1:10" x14ac:dyDescent="0.2">
      <c r="A148" s="163" t="s">
        <v>25</v>
      </c>
      <c r="B148" s="196" t="s">
        <v>133</v>
      </c>
      <c r="C148" s="130"/>
      <c r="D148" s="172" t="s">
        <v>29</v>
      </c>
      <c r="E148" s="140">
        <v>119.93475000000001</v>
      </c>
      <c r="F148" s="170">
        <f t="shared" si="4"/>
        <v>0</v>
      </c>
      <c r="G148" s="28"/>
      <c r="H148" s="3">
        <f t="shared" si="5"/>
        <v>0</v>
      </c>
      <c r="I148" s="30"/>
      <c r="J148" s="3">
        <f t="shared" si="6"/>
        <v>0</v>
      </c>
    </row>
    <row r="149" spans="1:10" x14ac:dyDescent="0.2">
      <c r="A149" s="163" t="s">
        <v>27</v>
      </c>
      <c r="B149" s="196" t="s">
        <v>134</v>
      </c>
      <c r="C149" s="130"/>
      <c r="D149" s="172" t="s">
        <v>29</v>
      </c>
      <c r="E149" s="140">
        <v>128.82675</v>
      </c>
      <c r="F149" s="170">
        <f t="shared" si="4"/>
        <v>0</v>
      </c>
      <c r="G149" s="28"/>
      <c r="H149" s="3">
        <f t="shared" si="5"/>
        <v>0</v>
      </c>
      <c r="I149" s="30"/>
      <c r="J149" s="3">
        <f t="shared" si="6"/>
        <v>0</v>
      </c>
    </row>
    <row r="150" spans="1:10" x14ac:dyDescent="0.2">
      <c r="A150" s="163" t="s">
        <v>30</v>
      </c>
      <c r="B150" s="196" t="s">
        <v>135</v>
      </c>
      <c r="C150" s="130"/>
      <c r="D150" s="172" t="s">
        <v>29</v>
      </c>
      <c r="E150" s="140">
        <v>142.59375</v>
      </c>
      <c r="F150" s="170">
        <f t="shared" si="4"/>
        <v>0</v>
      </c>
      <c r="G150" s="28"/>
      <c r="H150" s="3">
        <f t="shared" si="5"/>
        <v>0</v>
      </c>
      <c r="I150" s="30"/>
      <c r="J150" s="3">
        <f t="shared" si="6"/>
        <v>0</v>
      </c>
    </row>
    <row r="151" spans="1:10" x14ac:dyDescent="0.2">
      <c r="A151" s="163" t="s">
        <v>109</v>
      </c>
      <c r="B151" s="196" t="s">
        <v>136</v>
      </c>
      <c r="C151" s="130"/>
      <c r="D151" s="172" t="s">
        <v>29</v>
      </c>
      <c r="E151" s="140">
        <v>164.64824999999999</v>
      </c>
      <c r="F151" s="170">
        <f t="shared" si="4"/>
        <v>0</v>
      </c>
      <c r="G151" s="28"/>
      <c r="H151" s="3">
        <f t="shared" si="5"/>
        <v>0</v>
      </c>
      <c r="I151" s="30"/>
      <c r="J151" s="3">
        <f t="shared" si="6"/>
        <v>0</v>
      </c>
    </row>
    <row r="152" spans="1:10" x14ac:dyDescent="0.2">
      <c r="A152" s="163" t="s">
        <v>111</v>
      </c>
      <c r="B152" s="196" t="s">
        <v>137</v>
      </c>
      <c r="C152" s="130"/>
      <c r="D152" s="172" t="s">
        <v>29</v>
      </c>
      <c r="E152" s="140">
        <v>182.80275</v>
      </c>
      <c r="F152" s="170">
        <f t="shared" si="4"/>
        <v>0</v>
      </c>
      <c r="G152" s="28"/>
      <c r="H152" s="3">
        <f t="shared" si="5"/>
        <v>0</v>
      </c>
      <c r="I152" s="30"/>
      <c r="J152" s="3">
        <f t="shared" si="6"/>
        <v>0</v>
      </c>
    </row>
    <row r="153" spans="1:10" x14ac:dyDescent="0.2">
      <c r="A153" s="163" t="s">
        <v>113</v>
      </c>
      <c r="B153" s="196" t="s">
        <v>138</v>
      </c>
      <c r="C153" s="130"/>
      <c r="D153" s="172" t="s">
        <v>29</v>
      </c>
      <c r="E153" s="140">
        <v>196.08225000000002</v>
      </c>
      <c r="F153" s="170">
        <f t="shared" si="4"/>
        <v>0</v>
      </c>
      <c r="G153" s="28"/>
      <c r="H153" s="3">
        <f t="shared" si="5"/>
        <v>0</v>
      </c>
      <c r="I153" s="30"/>
      <c r="J153" s="3">
        <f t="shared" si="6"/>
        <v>0</v>
      </c>
    </row>
    <row r="154" spans="1:10" x14ac:dyDescent="0.2">
      <c r="A154" s="163" t="s">
        <v>115</v>
      </c>
      <c r="B154" s="196" t="s">
        <v>139</v>
      </c>
      <c r="C154" s="130"/>
      <c r="D154" s="172" t="s">
        <v>29</v>
      </c>
      <c r="E154" s="140">
        <v>203.99924999999999</v>
      </c>
      <c r="F154" s="170">
        <f t="shared" si="4"/>
        <v>0</v>
      </c>
      <c r="G154" s="28"/>
      <c r="H154" s="3">
        <f t="shared" si="5"/>
        <v>0</v>
      </c>
      <c r="I154" s="30"/>
      <c r="J154" s="3">
        <f t="shared" si="6"/>
        <v>0</v>
      </c>
    </row>
    <row r="155" spans="1:10" x14ac:dyDescent="0.2">
      <c r="A155" s="163" t="s">
        <v>117</v>
      </c>
      <c r="B155" s="196" t="s">
        <v>140</v>
      </c>
      <c r="C155" s="130"/>
      <c r="D155" s="172" t="s">
        <v>29</v>
      </c>
      <c r="E155" s="140">
        <v>210.94125</v>
      </c>
      <c r="F155" s="170">
        <f t="shared" si="4"/>
        <v>0</v>
      </c>
      <c r="G155" s="28"/>
      <c r="H155" s="3">
        <f t="shared" si="5"/>
        <v>0</v>
      </c>
      <c r="I155" s="30"/>
      <c r="J155" s="3">
        <f t="shared" si="6"/>
        <v>0</v>
      </c>
    </row>
    <row r="156" spans="1:10" x14ac:dyDescent="0.2">
      <c r="A156" s="163" t="s">
        <v>119</v>
      </c>
      <c r="B156" s="196" t="s">
        <v>141</v>
      </c>
      <c r="C156" s="130"/>
      <c r="D156" s="172" t="s">
        <v>29</v>
      </c>
      <c r="E156" s="140">
        <v>244.55925000000002</v>
      </c>
      <c r="F156" s="170">
        <f t="shared" si="4"/>
        <v>0</v>
      </c>
      <c r="G156" s="28"/>
      <c r="H156" s="3">
        <f t="shared" si="5"/>
        <v>0</v>
      </c>
      <c r="I156" s="30"/>
      <c r="J156" s="3">
        <f t="shared" si="6"/>
        <v>0</v>
      </c>
    </row>
    <row r="157" spans="1:10" x14ac:dyDescent="0.2">
      <c r="A157" s="163" t="s">
        <v>46</v>
      </c>
      <c r="B157" s="196" t="s">
        <v>142</v>
      </c>
      <c r="C157" s="130"/>
      <c r="D157" s="172" t="s">
        <v>29</v>
      </c>
      <c r="E157" s="140">
        <v>260.26650000000001</v>
      </c>
      <c r="F157" s="170">
        <f t="shared" si="4"/>
        <v>0</v>
      </c>
      <c r="G157" s="28"/>
      <c r="H157" s="3">
        <f t="shared" si="5"/>
        <v>0</v>
      </c>
      <c r="I157" s="30"/>
      <c r="J157" s="3">
        <f t="shared" si="6"/>
        <v>0</v>
      </c>
    </row>
    <row r="158" spans="1:10" x14ac:dyDescent="0.2">
      <c r="A158" s="163" t="s">
        <v>122</v>
      </c>
      <c r="B158" s="196" t="s">
        <v>143</v>
      </c>
      <c r="C158" s="130"/>
      <c r="D158" s="172" t="s">
        <v>29</v>
      </c>
      <c r="E158" s="140">
        <v>279.95175</v>
      </c>
      <c r="F158" s="170">
        <f t="shared" si="4"/>
        <v>0</v>
      </c>
      <c r="G158" s="28"/>
      <c r="H158" s="3">
        <f t="shared" si="5"/>
        <v>0</v>
      </c>
      <c r="I158" s="30"/>
      <c r="J158" s="3">
        <f t="shared" si="6"/>
        <v>0</v>
      </c>
    </row>
    <row r="159" spans="1:10" x14ac:dyDescent="0.2">
      <c r="A159" s="163" t="s">
        <v>124</v>
      </c>
      <c r="B159" s="196" t="s">
        <v>144</v>
      </c>
      <c r="C159" s="130"/>
      <c r="D159" s="172" t="s">
        <v>29</v>
      </c>
      <c r="E159" s="140">
        <v>294.59625</v>
      </c>
      <c r="F159" s="170">
        <f t="shared" si="4"/>
        <v>0</v>
      </c>
      <c r="G159" s="28"/>
      <c r="H159" s="3">
        <f t="shared" si="5"/>
        <v>0</v>
      </c>
      <c r="I159" s="30"/>
      <c r="J159" s="3">
        <f t="shared" si="6"/>
        <v>0</v>
      </c>
    </row>
    <row r="160" spans="1:10" x14ac:dyDescent="0.2">
      <c r="A160" s="163" t="s">
        <v>126</v>
      </c>
      <c r="B160" s="196" t="s">
        <v>145</v>
      </c>
      <c r="C160" s="130"/>
      <c r="D160" s="172" t="s">
        <v>29</v>
      </c>
      <c r="E160" s="140">
        <v>318.48374999999999</v>
      </c>
      <c r="F160" s="170">
        <f t="shared" si="4"/>
        <v>0</v>
      </c>
      <c r="G160" s="28"/>
      <c r="H160" s="3">
        <f t="shared" si="5"/>
        <v>0</v>
      </c>
      <c r="I160" s="30"/>
      <c r="J160" s="3">
        <f t="shared" si="6"/>
        <v>0</v>
      </c>
    </row>
    <row r="161" spans="1:10" x14ac:dyDescent="0.2">
      <c r="A161" s="163" t="s">
        <v>128</v>
      </c>
      <c r="B161" s="196" t="s">
        <v>146</v>
      </c>
      <c r="C161" s="130"/>
      <c r="D161" s="172" t="s">
        <v>29</v>
      </c>
      <c r="E161" s="140">
        <v>336.52124999999995</v>
      </c>
      <c r="F161" s="170">
        <f t="shared" si="4"/>
        <v>0</v>
      </c>
      <c r="G161" s="28"/>
      <c r="H161" s="3">
        <f t="shared" si="5"/>
        <v>0</v>
      </c>
      <c r="I161" s="30"/>
      <c r="J161" s="3">
        <f t="shared" si="6"/>
        <v>0</v>
      </c>
    </row>
    <row r="162" spans="1:10" x14ac:dyDescent="0.2">
      <c r="A162" s="163"/>
      <c r="B162" s="196"/>
      <c r="C162" s="130"/>
      <c r="D162" s="172"/>
      <c r="E162" s="140"/>
      <c r="F162" s="170"/>
      <c r="G162" s="28"/>
      <c r="I162" s="30"/>
    </row>
    <row r="163" spans="1:10" x14ac:dyDescent="0.2">
      <c r="A163" s="130" t="s">
        <v>18</v>
      </c>
      <c r="B163" s="196" t="s">
        <v>147</v>
      </c>
      <c r="C163" s="130"/>
      <c r="D163" s="172" t="s">
        <v>29</v>
      </c>
      <c r="E163" s="140">
        <v>153.16274999999999</v>
      </c>
      <c r="F163" s="170">
        <f t="shared" ref="F163:F179" si="7">E163*C163</f>
        <v>0</v>
      </c>
      <c r="G163" s="28"/>
      <c r="H163" s="3">
        <f t="shared" ref="H163:H179" si="8">G163*E163</f>
        <v>0</v>
      </c>
      <c r="I163" s="30"/>
      <c r="J163" s="3">
        <f t="shared" ref="J163:J179" si="9">I163*H163</f>
        <v>0</v>
      </c>
    </row>
    <row r="164" spans="1:10" x14ac:dyDescent="0.2">
      <c r="A164" s="130" t="s">
        <v>21</v>
      </c>
      <c r="B164" s="196" t="s">
        <v>148</v>
      </c>
      <c r="C164" s="130"/>
      <c r="D164" s="172" t="s">
        <v>29</v>
      </c>
      <c r="E164" s="140">
        <v>162.42525000000001</v>
      </c>
      <c r="F164" s="170">
        <f t="shared" si="7"/>
        <v>0</v>
      </c>
      <c r="G164" s="28"/>
      <c r="H164" s="3">
        <f t="shared" si="8"/>
        <v>0</v>
      </c>
      <c r="I164" s="30"/>
      <c r="J164" s="3">
        <f t="shared" si="9"/>
        <v>0</v>
      </c>
    </row>
    <row r="165" spans="1:10" x14ac:dyDescent="0.2">
      <c r="A165" s="130" t="s">
        <v>23</v>
      </c>
      <c r="B165" s="196" t="s">
        <v>149</v>
      </c>
      <c r="C165" s="130"/>
      <c r="D165" s="172" t="s">
        <v>29</v>
      </c>
      <c r="E165" s="140">
        <v>170.55674999999999</v>
      </c>
      <c r="F165" s="170">
        <f t="shared" si="7"/>
        <v>0</v>
      </c>
      <c r="G165" s="28"/>
      <c r="H165" s="3">
        <f t="shared" si="8"/>
        <v>0</v>
      </c>
      <c r="I165" s="30"/>
      <c r="J165" s="3">
        <f t="shared" si="9"/>
        <v>0</v>
      </c>
    </row>
    <row r="166" spans="1:10" x14ac:dyDescent="0.2">
      <c r="A166" s="130" t="s">
        <v>25</v>
      </c>
      <c r="B166" s="196" t="s">
        <v>150</v>
      </c>
      <c r="C166" s="130"/>
      <c r="D166" s="172" t="s">
        <v>29</v>
      </c>
      <c r="E166" s="140">
        <v>181.35974999999999</v>
      </c>
      <c r="F166" s="170">
        <f t="shared" si="7"/>
        <v>0</v>
      </c>
      <c r="G166" s="28"/>
      <c r="H166" s="3">
        <f t="shared" si="8"/>
        <v>0</v>
      </c>
      <c r="I166" s="30"/>
      <c r="J166" s="3">
        <f t="shared" si="9"/>
        <v>0</v>
      </c>
    </row>
    <row r="167" spans="1:10" x14ac:dyDescent="0.2">
      <c r="A167" s="130" t="s">
        <v>27</v>
      </c>
      <c r="B167" s="196" t="s">
        <v>151</v>
      </c>
      <c r="C167" s="130"/>
      <c r="D167" s="172" t="s">
        <v>29</v>
      </c>
      <c r="E167" s="140">
        <v>193.17675</v>
      </c>
      <c r="F167" s="170">
        <f t="shared" si="7"/>
        <v>0</v>
      </c>
      <c r="G167" s="28"/>
      <c r="H167" s="3">
        <f t="shared" si="8"/>
        <v>0</v>
      </c>
      <c r="I167" s="30"/>
      <c r="J167" s="3">
        <f t="shared" si="9"/>
        <v>0</v>
      </c>
    </row>
    <row r="168" spans="1:10" x14ac:dyDescent="0.2">
      <c r="A168" s="130" t="s">
        <v>30</v>
      </c>
      <c r="B168" s="196" t="s">
        <v>152</v>
      </c>
      <c r="C168" s="130"/>
      <c r="D168" s="172" t="s">
        <v>29</v>
      </c>
      <c r="E168" s="140">
        <v>210.84375</v>
      </c>
      <c r="F168" s="170">
        <f t="shared" si="7"/>
        <v>0</v>
      </c>
      <c r="G168" s="28"/>
      <c r="H168" s="3">
        <f t="shared" si="8"/>
        <v>0</v>
      </c>
      <c r="I168" s="30"/>
      <c r="J168" s="3">
        <f t="shared" si="9"/>
        <v>0</v>
      </c>
    </row>
    <row r="169" spans="1:10" x14ac:dyDescent="0.2">
      <c r="A169" s="130" t="s">
        <v>109</v>
      </c>
      <c r="B169" s="196" t="s">
        <v>153</v>
      </c>
      <c r="C169" s="130"/>
      <c r="D169" s="172" t="s">
        <v>29</v>
      </c>
      <c r="E169" s="140">
        <v>234.36075</v>
      </c>
      <c r="F169" s="170">
        <f t="shared" si="7"/>
        <v>0</v>
      </c>
      <c r="G169" s="28"/>
      <c r="H169" s="3">
        <f t="shared" si="8"/>
        <v>0</v>
      </c>
      <c r="I169" s="30"/>
      <c r="J169" s="3">
        <f t="shared" si="9"/>
        <v>0</v>
      </c>
    </row>
    <row r="170" spans="1:10" x14ac:dyDescent="0.2">
      <c r="A170" s="130" t="s">
        <v>111</v>
      </c>
      <c r="B170" s="196" t="s">
        <v>154</v>
      </c>
      <c r="C170" s="130"/>
      <c r="D170" s="172" t="s">
        <v>29</v>
      </c>
      <c r="E170" s="140">
        <v>246.17775</v>
      </c>
      <c r="F170" s="170">
        <f t="shared" si="7"/>
        <v>0</v>
      </c>
      <c r="G170" s="28"/>
      <c r="H170" s="3">
        <f t="shared" si="8"/>
        <v>0</v>
      </c>
      <c r="I170" s="30"/>
      <c r="J170" s="3">
        <f t="shared" si="9"/>
        <v>0</v>
      </c>
    </row>
    <row r="171" spans="1:10" x14ac:dyDescent="0.2">
      <c r="A171" s="130" t="s">
        <v>113</v>
      </c>
      <c r="B171" s="196" t="s">
        <v>155</v>
      </c>
      <c r="C171" s="130"/>
      <c r="D171" s="172" t="s">
        <v>29</v>
      </c>
      <c r="E171" s="140">
        <v>258.96975000000003</v>
      </c>
      <c r="F171" s="170">
        <f t="shared" si="7"/>
        <v>0</v>
      </c>
      <c r="G171" s="28"/>
      <c r="H171" s="3">
        <f t="shared" si="8"/>
        <v>0</v>
      </c>
      <c r="I171" s="30"/>
      <c r="J171" s="3">
        <f t="shared" si="9"/>
        <v>0</v>
      </c>
    </row>
    <row r="172" spans="1:10" x14ac:dyDescent="0.2">
      <c r="A172" s="130" t="s">
        <v>115</v>
      </c>
      <c r="B172" s="196" t="s">
        <v>156</v>
      </c>
      <c r="C172" s="130"/>
      <c r="D172" s="172" t="s">
        <v>29</v>
      </c>
      <c r="E172" s="140">
        <v>269.32425000000001</v>
      </c>
      <c r="F172" s="170">
        <f t="shared" si="7"/>
        <v>0</v>
      </c>
      <c r="G172" s="28"/>
      <c r="H172" s="3">
        <f t="shared" si="8"/>
        <v>0</v>
      </c>
      <c r="I172" s="30"/>
      <c r="J172" s="3">
        <f t="shared" si="9"/>
        <v>0</v>
      </c>
    </row>
    <row r="173" spans="1:10" x14ac:dyDescent="0.2">
      <c r="A173" s="130" t="s">
        <v>117</v>
      </c>
      <c r="B173" s="196" t="s">
        <v>157</v>
      </c>
      <c r="C173" s="130"/>
      <c r="D173" s="172" t="s">
        <v>29</v>
      </c>
      <c r="E173" s="140">
        <v>279.19125000000003</v>
      </c>
      <c r="F173" s="170">
        <f t="shared" si="7"/>
        <v>0</v>
      </c>
      <c r="G173" s="28"/>
      <c r="H173" s="3">
        <f t="shared" si="8"/>
        <v>0</v>
      </c>
      <c r="I173" s="30"/>
      <c r="J173" s="3">
        <f t="shared" si="9"/>
        <v>0</v>
      </c>
    </row>
    <row r="174" spans="1:10" x14ac:dyDescent="0.2">
      <c r="A174" s="130" t="s">
        <v>119</v>
      </c>
      <c r="B174" s="196" t="s">
        <v>158</v>
      </c>
      <c r="C174" s="130"/>
      <c r="D174" s="172" t="s">
        <v>29</v>
      </c>
      <c r="E174" s="140">
        <v>320.12174999999996</v>
      </c>
      <c r="F174" s="170">
        <f t="shared" si="7"/>
        <v>0</v>
      </c>
      <c r="G174" s="28"/>
      <c r="H174" s="3">
        <f t="shared" si="8"/>
        <v>0</v>
      </c>
      <c r="I174" s="30"/>
      <c r="J174" s="3">
        <f t="shared" si="9"/>
        <v>0</v>
      </c>
    </row>
    <row r="175" spans="1:10" x14ac:dyDescent="0.2">
      <c r="A175" s="130" t="s">
        <v>46</v>
      </c>
      <c r="B175" s="196" t="s">
        <v>159</v>
      </c>
      <c r="C175" s="130"/>
      <c r="D175" s="172" t="s">
        <v>29</v>
      </c>
      <c r="E175" s="140">
        <v>341.19149999999996</v>
      </c>
      <c r="F175" s="170">
        <f t="shared" si="7"/>
        <v>0</v>
      </c>
      <c r="G175" s="28"/>
      <c r="H175" s="3">
        <f t="shared" si="8"/>
        <v>0</v>
      </c>
      <c r="I175" s="30"/>
      <c r="J175" s="3">
        <f t="shared" si="9"/>
        <v>0</v>
      </c>
    </row>
    <row r="176" spans="1:10" x14ac:dyDescent="0.2">
      <c r="A176" s="130" t="s">
        <v>122</v>
      </c>
      <c r="B176" s="196" t="s">
        <v>160</v>
      </c>
      <c r="C176" s="130"/>
      <c r="D176" s="172" t="s">
        <v>29</v>
      </c>
      <c r="E176" s="140">
        <v>364.28924999999998</v>
      </c>
      <c r="F176" s="170">
        <f t="shared" si="7"/>
        <v>0</v>
      </c>
      <c r="G176" s="28"/>
      <c r="H176" s="3">
        <f t="shared" si="8"/>
        <v>0</v>
      </c>
      <c r="I176" s="30"/>
      <c r="J176" s="3">
        <f t="shared" si="9"/>
        <v>0</v>
      </c>
    </row>
    <row r="177" spans="1:10" x14ac:dyDescent="0.2">
      <c r="A177" s="130" t="s">
        <v>124</v>
      </c>
      <c r="B177" s="196" t="s">
        <v>161</v>
      </c>
      <c r="C177" s="130"/>
      <c r="D177" s="172" t="s">
        <v>29</v>
      </c>
      <c r="E177" s="140">
        <v>390.53625</v>
      </c>
      <c r="F177" s="170">
        <f t="shared" si="7"/>
        <v>0</v>
      </c>
      <c r="G177" s="28"/>
      <c r="H177" s="3">
        <f t="shared" si="8"/>
        <v>0</v>
      </c>
      <c r="I177" s="30"/>
      <c r="J177" s="3">
        <f t="shared" si="9"/>
        <v>0</v>
      </c>
    </row>
    <row r="178" spans="1:10" x14ac:dyDescent="0.2">
      <c r="A178" s="130" t="s">
        <v>126</v>
      </c>
      <c r="B178" s="196" t="s">
        <v>162</v>
      </c>
      <c r="C178" s="130"/>
      <c r="D178" s="172" t="s">
        <v>29</v>
      </c>
      <c r="E178" s="140">
        <v>418.34325000000001</v>
      </c>
      <c r="F178" s="170">
        <f t="shared" si="7"/>
        <v>0</v>
      </c>
      <c r="G178" s="28"/>
      <c r="H178" s="3">
        <f t="shared" si="8"/>
        <v>0</v>
      </c>
      <c r="I178" s="30"/>
      <c r="J178" s="3">
        <f t="shared" si="9"/>
        <v>0</v>
      </c>
    </row>
    <row r="179" spans="1:10" ht="18.75" thickBot="1" x14ac:dyDescent="0.25">
      <c r="A179" s="175" t="s">
        <v>128</v>
      </c>
      <c r="B179" s="201" t="s">
        <v>163</v>
      </c>
      <c r="C179" s="175"/>
      <c r="D179" s="176" t="s">
        <v>29</v>
      </c>
      <c r="E179" s="140">
        <v>437.30699999999996</v>
      </c>
      <c r="F179" s="170">
        <f t="shared" si="7"/>
        <v>0</v>
      </c>
      <c r="G179" s="58"/>
      <c r="H179" s="3">
        <f t="shared" si="8"/>
        <v>0</v>
      </c>
      <c r="I179" s="60"/>
      <c r="J179" s="3">
        <f t="shared" si="9"/>
        <v>0</v>
      </c>
    </row>
    <row r="180" spans="1:10" ht="18.75" thickBot="1" x14ac:dyDescent="0.25">
      <c r="A180" s="33"/>
      <c r="B180" s="52"/>
      <c r="C180" s="33"/>
      <c r="D180" s="171"/>
      <c r="E180" s="63" t="s">
        <v>56</v>
      </c>
      <c r="F180" s="151">
        <f>SUM(F123:F179)</f>
        <v>0</v>
      </c>
      <c r="H180" s="152">
        <f>SUM(H123:H179)</f>
        <v>0</v>
      </c>
      <c r="J180" s="152">
        <f>SUM(J123:J179)</f>
        <v>0</v>
      </c>
    </row>
    <row r="181" spans="1:10" ht="18.75" thickBot="1" x14ac:dyDescent="0.25">
      <c r="A181" s="33"/>
      <c r="B181" s="52"/>
      <c r="C181" s="33"/>
      <c r="D181" s="171"/>
      <c r="E181" s="180"/>
      <c r="F181" s="180"/>
    </row>
    <row r="182" spans="1:10" ht="22.5" customHeight="1" thickBot="1" x14ac:dyDescent="0.25">
      <c r="A182" s="534" t="s">
        <v>164</v>
      </c>
      <c r="B182" s="535"/>
      <c r="C182" s="535"/>
      <c r="D182" s="535"/>
      <c r="E182" s="535"/>
      <c r="F182" s="536"/>
    </row>
    <row r="183" spans="1:10" ht="18.75" thickBot="1" x14ac:dyDescent="0.25">
      <c r="A183" s="202" t="s">
        <v>5</v>
      </c>
      <c r="B183" s="203" t="s">
        <v>6</v>
      </c>
      <c r="C183" s="204" t="s">
        <v>7</v>
      </c>
      <c r="D183" s="205" t="s">
        <v>8</v>
      </c>
      <c r="E183" s="11" t="s">
        <v>9</v>
      </c>
      <c r="F183" s="12" t="s">
        <v>10</v>
      </c>
      <c r="G183" s="13" t="s">
        <v>11</v>
      </c>
      <c r="H183" s="122" t="s">
        <v>12</v>
      </c>
      <c r="I183" s="15" t="s">
        <v>13</v>
      </c>
      <c r="J183" s="123" t="s">
        <v>14</v>
      </c>
    </row>
    <row r="184" spans="1:10" ht="36" x14ac:dyDescent="0.2">
      <c r="A184" s="186"/>
      <c r="B184" s="206" t="s">
        <v>165</v>
      </c>
      <c r="C184" s="188"/>
      <c r="D184" s="189" t="s">
        <v>29</v>
      </c>
      <c r="E184" s="207">
        <v>0</v>
      </c>
      <c r="F184" s="207">
        <v>0</v>
      </c>
      <c r="G184" s="28"/>
      <c r="H184" s="3">
        <f>G184*E184</f>
        <v>0</v>
      </c>
      <c r="I184" s="30"/>
      <c r="J184" s="3">
        <f>I184*H184</f>
        <v>0</v>
      </c>
    </row>
    <row r="185" spans="1:10" ht="72" x14ac:dyDescent="0.2">
      <c r="A185" s="163"/>
      <c r="B185" s="208" t="s">
        <v>101</v>
      </c>
      <c r="C185" s="130"/>
      <c r="D185" s="172" t="s">
        <v>166</v>
      </c>
      <c r="E185" s="170">
        <v>0</v>
      </c>
      <c r="F185" s="170">
        <v>0</v>
      </c>
      <c r="G185" s="28"/>
      <c r="H185" s="3">
        <f>G185*E185</f>
        <v>0</v>
      </c>
      <c r="I185" s="30"/>
      <c r="J185" s="3">
        <f>I185*H185</f>
        <v>0</v>
      </c>
    </row>
    <row r="186" spans="1:10" x14ac:dyDescent="0.2">
      <c r="A186" s="163"/>
      <c r="B186" s="208"/>
      <c r="C186" s="130"/>
      <c r="D186" s="172"/>
      <c r="E186" s="170"/>
      <c r="F186" s="170"/>
      <c r="G186" s="28"/>
      <c r="I186" s="30"/>
    </row>
    <row r="187" spans="1:10" x14ac:dyDescent="0.2">
      <c r="A187" s="97" t="s">
        <v>68</v>
      </c>
      <c r="B187" s="208"/>
      <c r="C187" s="130"/>
      <c r="D187" s="172"/>
      <c r="E187" s="170"/>
      <c r="F187" s="170"/>
      <c r="G187" s="28"/>
      <c r="I187" s="30"/>
    </row>
    <row r="188" spans="1:10" x14ac:dyDescent="0.2">
      <c r="A188" s="163"/>
      <c r="B188" s="208"/>
      <c r="C188" s="130"/>
      <c r="D188" s="172"/>
      <c r="E188" s="170"/>
      <c r="F188" s="170"/>
      <c r="G188" s="28"/>
      <c r="I188" s="30"/>
    </row>
    <row r="189" spans="1:10" x14ac:dyDescent="0.2">
      <c r="A189" s="163" t="s">
        <v>167</v>
      </c>
      <c r="B189" s="208" t="s">
        <v>168</v>
      </c>
      <c r="C189" s="130"/>
      <c r="D189" s="172"/>
      <c r="E189" s="170"/>
      <c r="F189" s="170"/>
      <c r="G189" s="28"/>
      <c r="I189" s="30">
        <v>1</v>
      </c>
      <c r="J189" s="3">
        <v>3141.53</v>
      </c>
    </row>
    <row r="190" spans="1:10" x14ac:dyDescent="0.2">
      <c r="A190" s="163" t="s">
        <v>169</v>
      </c>
      <c r="B190" s="208" t="s">
        <v>170</v>
      </c>
      <c r="C190" s="130"/>
      <c r="D190" s="172"/>
      <c r="E190" s="170"/>
      <c r="F190" s="170"/>
      <c r="G190" s="28"/>
      <c r="I190" s="30">
        <v>1</v>
      </c>
      <c r="J190" s="3">
        <v>3265.2699999999995</v>
      </c>
    </row>
    <row r="191" spans="1:10" x14ac:dyDescent="0.2">
      <c r="A191" s="163" t="s">
        <v>171</v>
      </c>
      <c r="B191" s="208" t="s">
        <v>172</v>
      </c>
      <c r="C191" s="130"/>
      <c r="D191" s="172"/>
      <c r="E191" s="170"/>
      <c r="F191" s="170"/>
      <c r="G191" s="28"/>
      <c r="I191" s="30">
        <v>1</v>
      </c>
      <c r="J191" s="3">
        <v>1655.05</v>
      </c>
    </row>
    <row r="192" spans="1:10" x14ac:dyDescent="0.2">
      <c r="A192" s="163" t="s">
        <v>173</v>
      </c>
      <c r="B192" s="208" t="s">
        <v>172</v>
      </c>
      <c r="C192" s="130"/>
      <c r="D192" s="172"/>
      <c r="E192" s="170"/>
      <c r="F192" s="170"/>
      <c r="G192" s="28"/>
      <c r="I192" s="30">
        <v>1</v>
      </c>
      <c r="J192" s="3">
        <v>6808.56</v>
      </c>
    </row>
    <row r="193" spans="1:10" x14ac:dyDescent="0.2">
      <c r="A193" s="163" t="s">
        <v>174</v>
      </c>
      <c r="B193" s="208" t="s">
        <v>172</v>
      </c>
      <c r="C193" s="130"/>
      <c r="D193" s="172"/>
      <c r="E193" s="170"/>
      <c r="F193" s="170"/>
      <c r="G193" s="28"/>
      <c r="I193" s="30">
        <v>1</v>
      </c>
      <c r="J193" s="3">
        <v>6232.4699999999993</v>
      </c>
    </row>
    <row r="194" spans="1:10" x14ac:dyDescent="0.2">
      <c r="A194" s="163" t="s">
        <v>175</v>
      </c>
      <c r="B194" s="208" t="s">
        <v>176</v>
      </c>
      <c r="C194" s="130"/>
      <c r="D194" s="172"/>
      <c r="E194" s="170"/>
      <c r="F194" s="170"/>
      <c r="G194" s="28"/>
      <c r="I194" s="30">
        <v>1</v>
      </c>
      <c r="J194" s="3">
        <v>1533</v>
      </c>
    </row>
    <row r="195" spans="1:10" x14ac:dyDescent="0.2">
      <c r="A195" s="163" t="s">
        <v>177</v>
      </c>
      <c r="B195" s="208" t="s">
        <v>178</v>
      </c>
      <c r="C195" s="130"/>
      <c r="D195" s="172"/>
      <c r="E195" s="170"/>
      <c r="F195" s="170"/>
      <c r="G195" s="28"/>
      <c r="I195" s="30">
        <v>1</v>
      </c>
      <c r="J195" s="3">
        <v>1416</v>
      </c>
    </row>
    <row r="196" spans="1:10" x14ac:dyDescent="0.2">
      <c r="A196" s="163" t="s">
        <v>179</v>
      </c>
      <c r="B196" s="208" t="s">
        <v>178</v>
      </c>
      <c r="C196" s="130"/>
      <c r="D196" s="172"/>
      <c r="E196" s="170"/>
      <c r="F196" s="170"/>
      <c r="G196" s="28"/>
      <c r="I196" s="30">
        <v>1</v>
      </c>
      <c r="J196" s="3">
        <v>2478</v>
      </c>
    </row>
    <row r="197" spans="1:10" x14ac:dyDescent="0.2">
      <c r="A197" s="163" t="s">
        <v>180</v>
      </c>
      <c r="B197" s="208" t="s">
        <v>181</v>
      </c>
      <c r="C197" s="130"/>
      <c r="D197" s="172"/>
      <c r="E197" s="170"/>
      <c r="F197" s="170"/>
      <c r="G197" s="28"/>
      <c r="I197" s="30">
        <v>1</v>
      </c>
      <c r="J197" s="3">
        <v>4043.645</v>
      </c>
    </row>
    <row r="198" spans="1:10" x14ac:dyDescent="0.2">
      <c r="A198" s="163" t="s">
        <v>182</v>
      </c>
      <c r="B198" s="208" t="s">
        <v>181</v>
      </c>
      <c r="C198" s="130"/>
      <c r="D198" s="172"/>
      <c r="E198" s="170"/>
      <c r="F198" s="170"/>
      <c r="G198" s="28"/>
      <c r="I198" s="30">
        <v>1</v>
      </c>
      <c r="J198" s="3">
        <v>5653.88</v>
      </c>
    </row>
    <row r="199" spans="1:10" x14ac:dyDescent="0.2">
      <c r="A199" s="163" t="s">
        <v>183</v>
      </c>
      <c r="B199" s="208" t="s">
        <v>184</v>
      </c>
      <c r="C199" s="130"/>
      <c r="D199" s="172"/>
      <c r="E199" s="170"/>
      <c r="F199" s="170"/>
      <c r="G199" s="28"/>
      <c r="I199" s="30">
        <v>1</v>
      </c>
      <c r="J199" s="3">
        <v>540</v>
      </c>
    </row>
    <row r="200" spans="1:10" x14ac:dyDescent="0.2">
      <c r="A200" s="163" t="s">
        <v>185</v>
      </c>
      <c r="B200" s="208" t="s">
        <v>186</v>
      </c>
      <c r="C200" s="130"/>
      <c r="D200" s="172"/>
      <c r="E200" s="170"/>
      <c r="F200" s="170"/>
      <c r="G200" s="28"/>
      <c r="I200" s="30">
        <v>1</v>
      </c>
      <c r="J200" s="3">
        <v>861.64800000000002</v>
      </c>
    </row>
    <row r="201" spans="1:10" x14ac:dyDescent="0.2">
      <c r="A201" s="163">
        <v>293</v>
      </c>
      <c r="B201" s="208" t="s">
        <v>187</v>
      </c>
      <c r="C201" s="130"/>
      <c r="D201" s="172"/>
      <c r="E201" s="170"/>
      <c r="F201" s="170"/>
      <c r="G201" s="28"/>
      <c r="I201" s="30">
        <v>1</v>
      </c>
      <c r="J201" s="3">
        <v>123.87</v>
      </c>
    </row>
    <row r="202" spans="1:10" x14ac:dyDescent="0.2">
      <c r="A202" s="163"/>
      <c r="B202" s="208"/>
      <c r="C202" s="130"/>
      <c r="D202" s="172"/>
      <c r="E202" s="170"/>
      <c r="F202" s="170"/>
      <c r="G202" s="28"/>
      <c r="I202" s="30"/>
    </row>
    <row r="203" spans="1:10" x14ac:dyDescent="0.2">
      <c r="A203" s="163"/>
      <c r="B203" s="208"/>
      <c r="C203" s="130"/>
      <c r="D203" s="172"/>
      <c r="E203" s="170"/>
      <c r="F203" s="170"/>
      <c r="G203" s="28"/>
      <c r="I203" s="30"/>
    </row>
    <row r="204" spans="1:10" x14ac:dyDescent="0.2">
      <c r="A204" s="163" t="s">
        <v>18</v>
      </c>
      <c r="B204" s="196" t="s">
        <v>188</v>
      </c>
      <c r="C204" s="130"/>
      <c r="D204" s="172" t="s">
        <v>29</v>
      </c>
      <c r="E204" s="209">
        <v>117.78</v>
      </c>
      <c r="F204" s="170">
        <f t="shared" ref="F204:F220" si="10">E204*C204</f>
        <v>0</v>
      </c>
      <c r="G204" s="28"/>
      <c r="H204" s="3">
        <f t="shared" ref="H204:H219" si="11">G204*E204</f>
        <v>0</v>
      </c>
      <c r="I204" s="30"/>
      <c r="J204" s="3">
        <f t="shared" ref="J204:J219" si="12">I204*H204</f>
        <v>0</v>
      </c>
    </row>
    <row r="205" spans="1:10" x14ac:dyDescent="0.2">
      <c r="A205" s="163" t="s">
        <v>21</v>
      </c>
      <c r="B205" s="196" t="s">
        <v>189</v>
      </c>
      <c r="C205" s="130"/>
      <c r="D205" s="172" t="s">
        <v>29</v>
      </c>
      <c r="E205" s="209">
        <v>123.16199999999999</v>
      </c>
      <c r="F205" s="170">
        <f t="shared" si="10"/>
        <v>0</v>
      </c>
      <c r="G205" s="28"/>
      <c r="H205" s="3">
        <f t="shared" si="11"/>
        <v>0</v>
      </c>
      <c r="I205" s="30"/>
      <c r="J205" s="3">
        <f t="shared" si="12"/>
        <v>0</v>
      </c>
    </row>
    <row r="206" spans="1:10" x14ac:dyDescent="0.2">
      <c r="A206" s="163" t="s">
        <v>23</v>
      </c>
      <c r="B206" s="196" t="s">
        <v>190</v>
      </c>
      <c r="C206" s="130"/>
      <c r="D206" s="172" t="s">
        <v>29</v>
      </c>
      <c r="E206" s="209">
        <v>132.74625</v>
      </c>
      <c r="F206" s="170">
        <f t="shared" si="10"/>
        <v>0</v>
      </c>
      <c r="G206" s="28"/>
      <c r="H206" s="3">
        <f t="shared" si="11"/>
        <v>0</v>
      </c>
      <c r="I206" s="30"/>
      <c r="J206" s="3">
        <f t="shared" si="12"/>
        <v>0</v>
      </c>
    </row>
    <row r="207" spans="1:10" x14ac:dyDescent="0.2">
      <c r="A207" s="163" t="s">
        <v>25</v>
      </c>
      <c r="B207" s="196" t="s">
        <v>191</v>
      </c>
      <c r="C207" s="130"/>
      <c r="D207" s="172" t="s">
        <v>29</v>
      </c>
      <c r="E207" s="209">
        <v>155.3175</v>
      </c>
      <c r="F207" s="170">
        <f t="shared" si="10"/>
        <v>0</v>
      </c>
      <c r="G207" s="28"/>
      <c r="H207" s="3">
        <f t="shared" si="11"/>
        <v>0</v>
      </c>
      <c r="I207" s="30"/>
      <c r="J207" s="3">
        <f t="shared" si="12"/>
        <v>0</v>
      </c>
    </row>
    <row r="208" spans="1:10" x14ac:dyDescent="0.2">
      <c r="A208" s="163" t="s">
        <v>27</v>
      </c>
      <c r="B208" s="196" t="s">
        <v>192</v>
      </c>
      <c r="C208" s="130"/>
      <c r="D208" s="172" t="s">
        <v>29</v>
      </c>
      <c r="E208" s="209">
        <v>168.04124999999999</v>
      </c>
      <c r="F208" s="170">
        <f t="shared" si="10"/>
        <v>0</v>
      </c>
      <c r="G208" s="28"/>
      <c r="H208" s="3">
        <f t="shared" si="11"/>
        <v>0</v>
      </c>
      <c r="I208" s="30"/>
      <c r="J208" s="3">
        <f t="shared" si="12"/>
        <v>0</v>
      </c>
    </row>
    <row r="209" spans="1:10" x14ac:dyDescent="0.2">
      <c r="A209" s="163" t="s">
        <v>30</v>
      </c>
      <c r="B209" s="196" t="s">
        <v>193</v>
      </c>
      <c r="C209" s="130"/>
      <c r="D209" s="172" t="s">
        <v>29</v>
      </c>
      <c r="E209" s="209">
        <v>180.726</v>
      </c>
      <c r="F209" s="170">
        <f t="shared" si="10"/>
        <v>0</v>
      </c>
      <c r="G209" s="28"/>
      <c r="H209" s="3">
        <f t="shared" si="11"/>
        <v>0</v>
      </c>
      <c r="I209" s="30"/>
      <c r="J209" s="3">
        <f t="shared" si="12"/>
        <v>0</v>
      </c>
    </row>
    <row r="210" spans="1:10" x14ac:dyDescent="0.2">
      <c r="A210" s="163" t="s">
        <v>109</v>
      </c>
      <c r="B210" s="196" t="s">
        <v>194</v>
      </c>
      <c r="C210" s="130"/>
      <c r="D210" s="172" t="s">
        <v>29</v>
      </c>
      <c r="E210" s="209">
        <v>193.57649999999998</v>
      </c>
      <c r="F210" s="170">
        <f t="shared" si="10"/>
        <v>0</v>
      </c>
      <c r="G210" s="28"/>
      <c r="H210" s="3">
        <f t="shared" si="11"/>
        <v>0</v>
      </c>
      <c r="I210" s="30"/>
      <c r="J210" s="3">
        <f t="shared" si="12"/>
        <v>0</v>
      </c>
    </row>
    <row r="211" spans="1:10" x14ac:dyDescent="0.2">
      <c r="A211" s="163" t="s">
        <v>111</v>
      </c>
      <c r="B211" s="196" t="s">
        <v>195</v>
      </c>
      <c r="C211" s="130"/>
      <c r="D211" s="172" t="s">
        <v>29</v>
      </c>
      <c r="E211" s="209">
        <v>206.27099999999999</v>
      </c>
      <c r="F211" s="170">
        <f t="shared" si="10"/>
        <v>0</v>
      </c>
      <c r="G211" s="28"/>
      <c r="H211" s="3">
        <f t="shared" si="11"/>
        <v>0</v>
      </c>
      <c r="I211" s="30"/>
      <c r="J211" s="3">
        <f t="shared" si="12"/>
        <v>0</v>
      </c>
    </row>
    <row r="212" spans="1:10" x14ac:dyDescent="0.2">
      <c r="A212" s="163" t="s">
        <v>113</v>
      </c>
      <c r="B212" s="196" t="s">
        <v>196</v>
      </c>
      <c r="C212" s="130"/>
      <c r="D212" s="172" t="s">
        <v>29</v>
      </c>
      <c r="E212" s="209">
        <v>213.98325</v>
      </c>
      <c r="F212" s="170">
        <f t="shared" si="10"/>
        <v>0</v>
      </c>
      <c r="G212" s="28"/>
      <c r="H212" s="3">
        <f t="shared" si="11"/>
        <v>0</v>
      </c>
      <c r="I212" s="30"/>
      <c r="J212" s="3">
        <f t="shared" si="12"/>
        <v>0</v>
      </c>
    </row>
    <row r="213" spans="1:10" x14ac:dyDescent="0.2">
      <c r="A213" s="163" t="s">
        <v>115</v>
      </c>
      <c r="B213" s="196" t="s">
        <v>197</v>
      </c>
      <c r="C213" s="130"/>
      <c r="D213" s="172" t="s">
        <v>29</v>
      </c>
      <c r="E213" s="209">
        <v>225.1275</v>
      </c>
      <c r="F213" s="170">
        <f t="shared" si="10"/>
        <v>0</v>
      </c>
      <c r="G213" s="28"/>
      <c r="H213" s="3">
        <f t="shared" si="11"/>
        <v>0</v>
      </c>
      <c r="I213" s="30"/>
      <c r="J213" s="3">
        <f t="shared" si="12"/>
        <v>0</v>
      </c>
    </row>
    <row r="214" spans="1:10" x14ac:dyDescent="0.2">
      <c r="A214" s="163" t="s">
        <v>117</v>
      </c>
      <c r="B214" s="196" t="s">
        <v>198</v>
      </c>
      <c r="C214" s="130"/>
      <c r="D214" s="172" t="s">
        <v>29</v>
      </c>
      <c r="E214" s="209">
        <v>236.20349999999999</v>
      </c>
      <c r="F214" s="170">
        <f t="shared" si="10"/>
        <v>0</v>
      </c>
      <c r="G214" s="28"/>
      <c r="H214" s="3">
        <f t="shared" si="11"/>
        <v>0</v>
      </c>
      <c r="I214" s="30"/>
      <c r="J214" s="3">
        <f t="shared" si="12"/>
        <v>0</v>
      </c>
    </row>
    <row r="215" spans="1:10" x14ac:dyDescent="0.2">
      <c r="A215" s="163" t="s">
        <v>119</v>
      </c>
      <c r="B215" s="196" t="s">
        <v>199</v>
      </c>
      <c r="C215" s="130"/>
      <c r="D215" s="172" t="s">
        <v>29</v>
      </c>
      <c r="E215" s="209">
        <v>252.018</v>
      </c>
      <c r="F215" s="170">
        <f t="shared" si="10"/>
        <v>0</v>
      </c>
      <c r="G215" s="28"/>
      <c r="H215" s="3">
        <f t="shared" si="11"/>
        <v>0</v>
      </c>
      <c r="I215" s="30"/>
      <c r="J215" s="3">
        <f t="shared" si="12"/>
        <v>0</v>
      </c>
    </row>
    <row r="216" spans="1:10" x14ac:dyDescent="0.2">
      <c r="A216" s="163" t="s">
        <v>46</v>
      </c>
      <c r="B216" s="196" t="s">
        <v>200</v>
      </c>
      <c r="C216" s="130"/>
      <c r="D216" s="172" t="s">
        <v>29</v>
      </c>
      <c r="E216" s="209">
        <v>272.77574999999996</v>
      </c>
      <c r="F216" s="170">
        <f t="shared" si="10"/>
        <v>0</v>
      </c>
      <c r="G216" s="28"/>
      <c r="H216" s="3">
        <f t="shared" si="11"/>
        <v>0</v>
      </c>
      <c r="I216" s="30"/>
      <c r="J216" s="3">
        <f t="shared" si="12"/>
        <v>0</v>
      </c>
    </row>
    <row r="217" spans="1:10" x14ac:dyDescent="0.2">
      <c r="A217" s="163" t="s">
        <v>122</v>
      </c>
      <c r="B217" s="196" t="s">
        <v>201</v>
      </c>
      <c r="C217" s="130"/>
      <c r="D217" s="172" t="s">
        <v>29</v>
      </c>
      <c r="E217" s="209">
        <v>335.02949999999998</v>
      </c>
      <c r="F217" s="170">
        <f t="shared" si="10"/>
        <v>0</v>
      </c>
      <c r="G217" s="28"/>
      <c r="H217" s="3">
        <f t="shared" si="11"/>
        <v>0</v>
      </c>
      <c r="I217" s="30"/>
      <c r="J217" s="3">
        <f t="shared" si="12"/>
        <v>0</v>
      </c>
    </row>
    <row r="218" spans="1:10" x14ac:dyDescent="0.2">
      <c r="A218" s="163" t="s">
        <v>124</v>
      </c>
      <c r="B218" s="196" t="s">
        <v>202</v>
      </c>
      <c r="C218" s="130"/>
      <c r="D218" s="172" t="s">
        <v>29</v>
      </c>
      <c r="E218" s="209">
        <v>355.68975</v>
      </c>
      <c r="F218" s="170">
        <f t="shared" si="10"/>
        <v>0</v>
      </c>
      <c r="G218" s="28"/>
      <c r="H218" s="3">
        <f t="shared" si="11"/>
        <v>0</v>
      </c>
      <c r="I218" s="30"/>
      <c r="J218" s="3">
        <f t="shared" si="12"/>
        <v>0</v>
      </c>
    </row>
    <row r="219" spans="1:10" x14ac:dyDescent="0.2">
      <c r="A219" s="163" t="s">
        <v>126</v>
      </c>
      <c r="B219" s="196" t="s">
        <v>203</v>
      </c>
      <c r="C219" s="130"/>
      <c r="D219" s="172" t="s">
        <v>29</v>
      </c>
      <c r="E219" s="209">
        <v>376.34025000000003</v>
      </c>
      <c r="F219" s="170">
        <f t="shared" si="10"/>
        <v>0</v>
      </c>
      <c r="G219" s="28"/>
      <c r="H219" s="3">
        <f t="shared" si="11"/>
        <v>0</v>
      </c>
      <c r="I219" s="30"/>
      <c r="J219" s="3">
        <f t="shared" si="12"/>
        <v>0</v>
      </c>
    </row>
    <row r="220" spans="1:10" x14ac:dyDescent="0.2">
      <c r="A220" s="163" t="s">
        <v>128</v>
      </c>
      <c r="B220" s="196" t="s">
        <v>204</v>
      </c>
      <c r="C220" s="130"/>
      <c r="D220" s="172" t="s">
        <v>29</v>
      </c>
      <c r="E220" s="209">
        <v>397.15649999999999</v>
      </c>
      <c r="F220" s="170">
        <f t="shared" si="10"/>
        <v>0</v>
      </c>
      <c r="G220" s="28"/>
      <c r="I220" s="30"/>
    </row>
    <row r="221" spans="1:10" x14ac:dyDescent="0.2">
      <c r="A221" s="163"/>
      <c r="B221" s="196"/>
      <c r="C221" s="130"/>
      <c r="D221" s="172"/>
      <c r="E221" s="210"/>
      <c r="F221" s="170"/>
      <c r="G221" s="28"/>
      <c r="I221" s="30"/>
    </row>
    <row r="222" spans="1:10" x14ac:dyDescent="0.2">
      <c r="A222" s="163" t="s">
        <v>18</v>
      </c>
      <c r="B222" s="196" t="s">
        <v>205</v>
      </c>
      <c r="C222" s="130"/>
      <c r="D222" s="172" t="s">
        <v>29</v>
      </c>
      <c r="E222" s="170">
        <v>177.88500000000002</v>
      </c>
      <c r="F222" s="170">
        <f t="shared" ref="F222:F238" si="13">E222*C222</f>
        <v>0</v>
      </c>
      <c r="G222" s="28"/>
      <c r="H222" s="3">
        <f t="shared" ref="H222:H238" si="14">G222*E222</f>
        <v>0</v>
      </c>
      <c r="I222" s="30"/>
      <c r="J222" s="3">
        <f t="shared" ref="J222:J238" si="15">I222*H222</f>
        <v>0</v>
      </c>
    </row>
    <row r="223" spans="1:10" x14ac:dyDescent="0.2">
      <c r="A223" s="163" t="s">
        <v>21</v>
      </c>
      <c r="B223" s="196" t="s">
        <v>206</v>
      </c>
      <c r="C223" s="130"/>
      <c r="D223" s="172" t="s">
        <v>29</v>
      </c>
      <c r="E223" s="170">
        <v>187.32599999999999</v>
      </c>
      <c r="F223" s="170">
        <f t="shared" si="13"/>
        <v>0</v>
      </c>
      <c r="G223" s="28"/>
      <c r="H223" s="3">
        <f t="shared" si="14"/>
        <v>0</v>
      </c>
      <c r="I223" s="30"/>
      <c r="J223" s="3">
        <f t="shared" si="15"/>
        <v>0</v>
      </c>
    </row>
    <row r="224" spans="1:10" x14ac:dyDescent="0.2">
      <c r="A224" s="163" t="s">
        <v>23</v>
      </c>
      <c r="B224" s="196" t="s">
        <v>207</v>
      </c>
      <c r="C224" s="130"/>
      <c r="D224" s="172" t="s">
        <v>29</v>
      </c>
      <c r="E224" s="170">
        <v>199.53</v>
      </c>
      <c r="F224" s="170">
        <f t="shared" si="13"/>
        <v>0</v>
      </c>
      <c r="G224" s="28"/>
      <c r="H224" s="3">
        <f t="shared" si="14"/>
        <v>0</v>
      </c>
      <c r="I224" s="30"/>
      <c r="J224" s="3">
        <f t="shared" si="15"/>
        <v>0</v>
      </c>
    </row>
    <row r="225" spans="1:10" x14ac:dyDescent="0.2">
      <c r="A225" s="163" t="s">
        <v>25</v>
      </c>
      <c r="B225" s="196" t="s">
        <v>208</v>
      </c>
      <c r="C225" s="130"/>
      <c r="D225" s="172" t="s">
        <v>29</v>
      </c>
      <c r="E225" s="170">
        <v>218.637</v>
      </c>
      <c r="F225" s="170">
        <f t="shared" si="13"/>
        <v>0</v>
      </c>
      <c r="G225" s="28"/>
      <c r="H225" s="3">
        <f t="shared" si="14"/>
        <v>0</v>
      </c>
      <c r="I225" s="30"/>
      <c r="J225" s="3">
        <f t="shared" si="15"/>
        <v>0</v>
      </c>
    </row>
    <row r="226" spans="1:10" x14ac:dyDescent="0.2">
      <c r="A226" s="163" t="s">
        <v>27</v>
      </c>
      <c r="B226" s="196" t="s">
        <v>209</v>
      </c>
      <c r="C226" s="130"/>
      <c r="D226" s="172" t="s">
        <v>29</v>
      </c>
      <c r="E226" s="170">
        <v>232.029</v>
      </c>
      <c r="F226" s="170">
        <f t="shared" si="13"/>
        <v>0</v>
      </c>
      <c r="G226" s="28"/>
      <c r="H226" s="3">
        <f t="shared" si="14"/>
        <v>0</v>
      </c>
      <c r="I226" s="30"/>
      <c r="J226" s="3">
        <f t="shared" si="15"/>
        <v>0</v>
      </c>
    </row>
    <row r="227" spans="1:10" x14ac:dyDescent="0.2">
      <c r="A227" s="163" t="s">
        <v>30</v>
      </c>
      <c r="B227" s="196" t="s">
        <v>210</v>
      </c>
      <c r="C227" s="130"/>
      <c r="D227" s="172" t="s">
        <v>29</v>
      </c>
      <c r="E227" s="170">
        <v>285.57</v>
      </c>
      <c r="F227" s="170">
        <f t="shared" si="13"/>
        <v>0</v>
      </c>
      <c r="G227" s="28"/>
      <c r="H227" s="3">
        <f t="shared" si="14"/>
        <v>0</v>
      </c>
      <c r="I227" s="30"/>
      <c r="J227" s="3">
        <f t="shared" si="15"/>
        <v>0</v>
      </c>
    </row>
    <row r="228" spans="1:10" x14ac:dyDescent="0.2">
      <c r="A228" s="163" t="s">
        <v>109</v>
      </c>
      <c r="B228" s="196" t="s">
        <v>211</v>
      </c>
      <c r="C228" s="130"/>
      <c r="D228" s="172" t="s">
        <v>29</v>
      </c>
      <c r="E228" s="170">
        <v>296.154</v>
      </c>
      <c r="F228" s="170">
        <f t="shared" si="13"/>
        <v>0</v>
      </c>
      <c r="G228" s="28"/>
      <c r="H228" s="3">
        <f t="shared" si="14"/>
        <v>0</v>
      </c>
      <c r="I228" s="30"/>
      <c r="J228" s="3">
        <f t="shared" si="15"/>
        <v>0</v>
      </c>
    </row>
    <row r="229" spans="1:10" x14ac:dyDescent="0.2">
      <c r="A229" s="163" t="s">
        <v>111</v>
      </c>
      <c r="B229" s="196" t="s">
        <v>212</v>
      </c>
      <c r="C229" s="130"/>
      <c r="D229" s="172" t="s">
        <v>29</v>
      </c>
      <c r="E229" s="170">
        <v>359.73</v>
      </c>
      <c r="F229" s="170">
        <f t="shared" si="13"/>
        <v>0</v>
      </c>
      <c r="G229" s="28"/>
      <c r="H229" s="3">
        <f t="shared" si="14"/>
        <v>0</v>
      </c>
      <c r="I229" s="30"/>
      <c r="J229" s="3">
        <f t="shared" si="15"/>
        <v>0</v>
      </c>
    </row>
    <row r="230" spans="1:10" x14ac:dyDescent="0.2">
      <c r="A230" s="163" t="s">
        <v>113</v>
      </c>
      <c r="B230" s="196" t="s">
        <v>213</v>
      </c>
      <c r="C230" s="130"/>
      <c r="D230" s="172" t="s">
        <v>29</v>
      </c>
      <c r="E230" s="170">
        <v>433.80900000000003</v>
      </c>
      <c r="F230" s="170">
        <f t="shared" si="13"/>
        <v>0</v>
      </c>
      <c r="G230" s="28"/>
      <c r="H230" s="3">
        <f t="shared" si="14"/>
        <v>0</v>
      </c>
      <c r="I230" s="30"/>
      <c r="J230" s="3">
        <f t="shared" si="15"/>
        <v>0</v>
      </c>
    </row>
    <row r="231" spans="1:10" x14ac:dyDescent="0.2">
      <c r="A231" s="163" t="s">
        <v>115</v>
      </c>
      <c r="B231" s="196" t="s">
        <v>214</v>
      </c>
      <c r="C231" s="101"/>
      <c r="D231" s="211" t="s">
        <v>29</v>
      </c>
      <c r="E231" s="170">
        <v>445.45499999999998</v>
      </c>
      <c r="F231" s="170">
        <f t="shared" si="13"/>
        <v>0</v>
      </c>
      <c r="G231" s="28"/>
      <c r="H231" s="3">
        <f t="shared" si="14"/>
        <v>0</v>
      </c>
      <c r="I231" s="30"/>
      <c r="J231" s="3">
        <f t="shared" si="15"/>
        <v>0</v>
      </c>
    </row>
    <row r="232" spans="1:10" x14ac:dyDescent="0.2">
      <c r="A232" s="163" t="s">
        <v>117</v>
      </c>
      <c r="B232" s="196" t="s">
        <v>215</v>
      </c>
      <c r="C232" s="130"/>
      <c r="D232" s="172" t="s">
        <v>29</v>
      </c>
      <c r="E232" s="170">
        <v>479.31300000000005</v>
      </c>
      <c r="F232" s="170">
        <f t="shared" si="13"/>
        <v>0</v>
      </c>
      <c r="G232" s="28"/>
      <c r="H232" s="3">
        <f t="shared" si="14"/>
        <v>0</v>
      </c>
      <c r="I232" s="30"/>
      <c r="J232" s="3">
        <f t="shared" si="15"/>
        <v>0</v>
      </c>
    </row>
    <row r="233" spans="1:10" x14ac:dyDescent="0.2">
      <c r="A233" s="163" t="s">
        <v>119</v>
      </c>
      <c r="B233" s="196" t="s">
        <v>216</v>
      </c>
      <c r="C233" s="130"/>
      <c r="D233" s="172" t="s">
        <v>29</v>
      </c>
      <c r="E233" s="170">
        <v>505.25099999999998</v>
      </c>
      <c r="F233" s="170">
        <f t="shared" si="13"/>
        <v>0</v>
      </c>
      <c r="G233" s="28"/>
      <c r="H233" s="3">
        <f t="shared" si="14"/>
        <v>0</v>
      </c>
      <c r="I233" s="30"/>
      <c r="J233" s="3">
        <f t="shared" si="15"/>
        <v>0</v>
      </c>
    </row>
    <row r="234" spans="1:10" x14ac:dyDescent="0.2">
      <c r="A234" s="163" t="s">
        <v>46</v>
      </c>
      <c r="B234" s="196" t="s">
        <v>217</v>
      </c>
      <c r="C234" s="130"/>
      <c r="D234" s="172" t="s">
        <v>29</v>
      </c>
      <c r="E234" s="170">
        <v>531.17100000000005</v>
      </c>
      <c r="F234" s="170">
        <f t="shared" si="13"/>
        <v>0</v>
      </c>
      <c r="G234" s="28"/>
      <c r="H234" s="3">
        <f t="shared" si="14"/>
        <v>0</v>
      </c>
      <c r="I234" s="30"/>
      <c r="J234" s="3">
        <f t="shared" si="15"/>
        <v>0</v>
      </c>
    </row>
    <row r="235" spans="1:10" x14ac:dyDescent="0.2">
      <c r="A235" s="163" t="s">
        <v>122</v>
      </c>
      <c r="B235" s="196" t="s">
        <v>218</v>
      </c>
      <c r="C235" s="130"/>
      <c r="D235" s="172" t="s">
        <v>29</v>
      </c>
      <c r="E235" s="170">
        <v>548.1</v>
      </c>
      <c r="F235" s="170">
        <f t="shared" si="13"/>
        <v>0</v>
      </c>
      <c r="G235" s="28"/>
      <c r="H235" s="3">
        <f t="shared" si="14"/>
        <v>0</v>
      </c>
      <c r="I235" s="30"/>
      <c r="J235" s="3">
        <f t="shared" si="15"/>
        <v>0</v>
      </c>
    </row>
    <row r="236" spans="1:10" x14ac:dyDescent="0.2">
      <c r="A236" s="163" t="s">
        <v>124</v>
      </c>
      <c r="B236" s="196" t="s">
        <v>219</v>
      </c>
      <c r="C236" s="130"/>
      <c r="D236" s="172" t="s">
        <v>29</v>
      </c>
      <c r="E236" s="170">
        <v>565.029</v>
      </c>
      <c r="F236" s="170">
        <f t="shared" si="13"/>
        <v>0</v>
      </c>
      <c r="G236" s="28"/>
      <c r="H236" s="3">
        <f t="shared" si="14"/>
        <v>0</v>
      </c>
      <c r="I236" s="30"/>
      <c r="J236" s="3">
        <f t="shared" si="15"/>
        <v>0</v>
      </c>
    </row>
    <row r="237" spans="1:10" x14ac:dyDescent="0.2">
      <c r="A237" s="163" t="s">
        <v>126</v>
      </c>
      <c r="B237" s="196" t="s">
        <v>220</v>
      </c>
      <c r="C237" s="130"/>
      <c r="D237" s="172" t="s">
        <v>29</v>
      </c>
      <c r="E237" s="170">
        <v>592.31700000000001</v>
      </c>
      <c r="F237" s="170">
        <f t="shared" si="13"/>
        <v>0</v>
      </c>
      <c r="G237" s="28"/>
      <c r="H237" s="3">
        <f t="shared" si="14"/>
        <v>0</v>
      </c>
      <c r="I237" s="30"/>
      <c r="J237" s="3">
        <f t="shared" si="15"/>
        <v>0</v>
      </c>
    </row>
    <row r="238" spans="1:10" x14ac:dyDescent="0.2">
      <c r="A238" s="163" t="s">
        <v>128</v>
      </c>
      <c r="B238" s="196" t="s">
        <v>221</v>
      </c>
      <c r="C238" s="130"/>
      <c r="D238" s="172" t="s">
        <v>29</v>
      </c>
      <c r="E238" s="170">
        <v>608.625</v>
      </c>
      <c r="F238" s="170">
        <f t="shared" si="13"/>
        <v>0</v>
      </c>
      <c r="G238" s="28"/>
      <c r="H238" s="3">
        <f t="shared" si="14"/>
        <v>0</v>
      </c>
      <c r="I238" s="30"/>
      <c r="J238" s="3">
        <f t="shared" si="15"/>
        <v>0</v>
      </c>
    </row>
    <row r="239" spans="1:10" x14ac:dyDescent="0.2">
      <c r="A239" s="163"/>
      <c r="B239" s="196"/>
      <c r="C239" s="130"/>
      <c r="D239" s="172"/>
      <c r="E239" s="140"/>
      <c r="F239" s="170"/>
      <c r="G239" s="28"/>
      <c r="I239" s="30"/>
    </row>
    <row r="240" spans="1:10" x14ac:dyDescent="0.2">
      <c r="A240" s="163" t="s">
        <v>18</v>
      </c>
      <c r="B240" s="196" t="s">
        <v>222</v>
      </c>
      <c r="C240" s="130"/>
      <c r="D240" s="172" t="s">
        <v>29</v>
      </c>
      <c r="E240" s="140">
        <v>273.42899999999997</v>
      </c>
      <c r="F240" s="170">
        <f t="shared" ref="F240:F256" si="16">E240*C240</f>
        <v>0</v>
      </c>
      <c r="G240" s="28"/>
      <c r="H240" s="3">
        <f t="shared" ref="H240:H256" si="17">G240*E240</f>
        <v>0</v>
      </c>
      <c r="I240" s="30"/>
      <c r="J240" s="3">
        <f t="shared" ref="J240:J256" si="18">I240*H240</f>
        <v>0</v>
      </c>
    </row>
    <row r="241" spans="1:10" x14ac:dyDescent="0.2">
      <c r="A241" s="163" t="s">
        <v>21</v>
      </c>
      <c r="B241" s="196" t="s">
        <v>223</v>
      </c>
      <c r="C241" s="130"/>
      <c r="D241" s="172" t="s">
        <v>29</v>
      </c>
      <c r="E241" s="140">
        <v>289.22400000000005</v>
      </c>
      <c r="F241" s="170">
        <f t="shared" si="16"/>
        <v>0</v>
      </c>
      <c r="G241" s="28"/>
      <c r="H241" s="3">
        <f t="shared" si="17"/>
        <v>0</v>
      </c>
      <c r="I241" s="30"/>
      <c r="J241" s="3">
        <f t="shared" si="18"/>
        <v>0</v>
      </c>
    </row>
    <row r="242" spans="1:10" x14ac:dyDescent="0.2">
      <c r="A242" s="163" t="s">
        <v>23</v>
      </c>
      <c r="B242" s="196" t="s">
        <v>224</v>
      </c>
      <c r="C242" s="130"/>
      <c r="D242" s="172" t="s">
        <v>29</v>
      </c>
      <c r="E242" s="140">
        <v>309.87900000000002</v>
      </c>
      <c r="F242" s="170">
        <f t="shared" si="16"/>
        <v>0</v>
      </c>
      <c r="G242" s="28"/>
      <c r="H242" s="3">
        <f t="shared" si="17"/>
        <v>0</v>
      </c>
      <c r="I242" s="30"/>
      <c r="J242" s="3">
        <f t="shared" si="18"/>
        <v>0</v>
      </c>
    </row>
    <row r="243" spans="1:10" x14ac:dyDescent="0.2">
      <c r="A243" s="163" t="s">
        <v>25</v>
      </c>
      <c r="B243" s="196" t="s">
        <v>225</v>
      </c>
      <c r="C243" s="130"/>
      <c r="D243" s="172" t="s">
        <v>29</v>
      </c>
      <c r="E243" s="140">
        <v>322.49700000000001</v>
      </c>
      <c r="F243" s="170">
        <f t="shared" si="16"/>
        <v>0</v>
      </c>
      <c r="G243" s="28"/>
      <c r="H243" s="3">
        <f t="shared" si="17"/>
        <v>0</v>
      </c>
      <c r="I243" s="30"/>
      <c r="J243" s="3">
        <f t="shared" si="18"/>
        <v>0</v>
      </c>
    </row>
    <row r="244" spans="1:10" x14ac:dyDescent="0.2">
      <c r="A244" s="163" t="s">
        <v>27</v>
      </c>
      <c r="B244" s="196" t="s">
        <v>226</v>
      </c>
      <c r="C244" s="130"/>
      <c r="D244" s="172" t="s">
        <v>29</v>
      </c>
      <c r="E244" s="140">
        <v>333.71100000000001</v>
      </c>
      <c r="F244" s="170">
        <f t="shared" si="16"/>
        <v>0</v>
      </c>
      <c r="G244" s="28"/>
      <c r="H244" s="3">
        <f t="shared" si="17"/>
        <v>0</v>
      </c>
      <c r="I244" s="30"/>
      <c r="J244" s="3">
        <f t="shared" si="18"/>
        <v>0</v>
      </c>
    </row>
    <row r="245" spans="1:10" x14ac:dyDescent="0.2">
      <c r="A245" s="163" t="s">
        <v>30</v>
      </c>
      <c r="B245" s="196" t="s">
        <v>227</v>
      </c>
      <c r="C245" s="130"/>
      <c r="D245" s="172" t="s">
        <v>29</v>
      </c>
      <c r="E245" s="140">
        <v>347.74200000000002</v>
      </c>
      <c r="F245" s="170">
        <f t="shared" si="16"/>
        <v>0</v>
      </c>
      <c r="G245" s="28"/>
      <c r="H245" s="3">
        <f t="shared" si="17"/>
        <v>0</v>
      </c>
      <c r="I245" s="30"/>
      <c r="J245" s="3">
        <f t="shared" si="18"/>
        <v>0</v>
      </c>
    </row>
    <row r="246" spans="1:10" x14ac:dyDescent="0.2">
      <c r="A246" s="163" t="s">
        <v>109</v>
      </c>
      <c r="B246" s="196" t="s">
        <v>228</v>
      </c>
      <c r="C246" s="130"/>
      <c r="D246" s="172" t="s">
        <v>29</v>
      </c>
      <c r="E246" s="140">
        <v>479.73599999999999</v>
      </c>
      <c r="F246" s="170">
        <f t="shared" si="16"/>
        <v>0</v>
      </c>
      <c r="G246" s="28"/>
      <c r="H246" s="3">
        <f t="shared" si="17"/>
        <v>0</v>
      </c>
      <c r="I246" s="30"/>
      <c r="J246" s="3">
        <f t="shared" si="18"/>
        <v>0</v>
      </c>
    </row>
    <row r="247" spans="1:10" x14ac:dyDescent="0.2">
      <c r="A247" s="163" t="s">
        <v>111</v>
      </c>
      <c r="B247" s="196" t="s">
        <v>229</v>
      </c>
      <c r="C247" s="130"/>
      <c r="D247" s="172" t="s">
        <v>29</v>
      </c>
      <c r="E247" s="140">
        <v>493.59600000000006</v>
      </c>
      <c r="F247" s="170">
        <f t="shared" si="16"/>
        <v>0</v>
      </c>
      <c r="G247" s="28"/>
      <c r="H247" s="3">
        <f t="shared" si="17"/>
        <v>0</v>
      </c>
      <c r="I247" s="30"/>
      <c r="J247" s="3">
        <f t="shared" si="18"/>
        <v>0</v>
      </c>
    </row>
    <row r="248" spans="1:10" x14ac:dyDescent="0.2">
      <c r="A248" s="163" t="s">
        <v>113</v>
      </c>
      <c r="B248" s="196" t="s">
        <v>230</v>
      </c>
      <c r="C248" s="130"/>
      <c r="D248" s="172" t="s">
        <v>29</v>
      </c>
      <c r="E248" s="140">
        <v>508.608</v>
      </c>
      <c r="F248" s="170">
        <f t="shared" si="16"/>
        <v>0</v>
      </c>
      <c r="G248" s="28"/>
      <c r="H248" s="3">
        <f t="shared" si="17"/>
        <v>0</v>
      </c>
      <c r="I248" s="30"/>
      <c r="J248" s="3">
        <f t="shared" si="18"/>
        <v>0</v>
      </c>
    </row>
    <row r="249" spans="1:10" x14ac:dyDescent="0.2">
      <c r="A249" s="163" t="s">
        <v>115</v>
      </c>
      <c r="B249" s="196" t="s">
        <v>231</v>
      </c>
      <c r="C249" s="130"/>
      <c r="D249" s="172" t="s">
        <v>29</v>
      </c>
      <c r="E249" s="140">
        <v>521.51400000000001</v>
      </c>
      <c r="F249" s="170">
        <f t="shared" si="16"/>
        <v>0</v>
      </c>
      <c r="G249" s="28"/>
      <c r="H249" s="3">
        <f t="shared" si="17"/>
        <v>0</v>
      </c>
      <c r="I249" s="30"/>
      <c r="J249" s="3">
        <f t="shared" si="18"/>
        <v>0</v>
      </c>
    </row>
    <row r="250" spans="1:10" x14ac:dyDescent="0.2">
      <c r="A250" s="163" t="s">
        <v>117</v>
      </c>
      <c r="B250" s="196" t="s">
        <v>232</v>
      </c>
      <c r="C250" s="130"/>
      <c r="D250" s="172" t="s">
        <v>29</v>
      </c>
      <c r="E250" s="140">
        <v>549.78300000000002</v>
      </c>
      <c r="F250" s="170">
        <f t="shared" si="16"/>
        <v>0</v>
      </c>
      <c r="G250" s="28"/>
      <c r="H250" s="3">
        <f t="shared" si="17"/>
        <v>0</v>
      </c>
      <c r="I250" s="30"/>
      <c r="J250" s="3">
        <f t="shared" si="18"/>
        <v>0</v>
      </c>
    </row>
    <row r="251" spans="1:10" x14ac:dyDescent="0.2">
      <c r="A251" s="163" t="s">
        <v>119</v>
      </c>
      <c r="B251" s="196" t="s">
        <v>233</v>
      </c>
      <c r="C251" s="130"/>
      <c r="D251" s="172" t="s">
        <v>29</v>
      </c>
      <c r="E251" s="140">
        <v>577.00800000000004</v>
      </c>
      <c r="F251" s="170">
        <f t="shared" si="16"/>
        <v>0</v>
      </c>
      <c r="G251" s="28"/>
      <c r="H251" s="3">
        <f t="shared" si="17"/>
        <v>0</v>
      </c>
      <c r="I251" s="30"/>
      <c r="J251" s="3">
        <f t="shared" si="18"/>
        <v>0</v>
      </c>
    </row>
    <row r="252" spans="1:10" x14ac:dyDescent="0.2">
      <c r="A252" s="163" t="s">
        <v>46</v>
      </c>
      <c r="B252" s="196" t="s">
        <v>234</v>
      </c>
      <c r="C252" s="130"/>
      <c r="D252" s="172" t="s">
        <v>29</v>
      </c>
      <c r="E252" s="140">
        <v>599.83199999999999</v>
      </c>
      <c r="F252" s="170">
        <f t="shared" si="16"/>
        <v>0</v>
      </c>
      <c r="G252" s="28"/>
      <c r="H252" s="3">
        <f t="shared" si="17"/>
        <v>0</v>
      </c>
      <c r="I252" s="30"/>
      <c r="J252" s="3">
        <f t="shared" si="18"/>
        <v>0</v>
      </c>
    </row>
    <row r="253" spans="1:10" x14ac:dyDescent="0.2">
      <c r="A253" s="163" t="s">
        <v>122</v>
      </c>
      <c r="B253" s="196" t="s">
        <v>235</v>
      </c>
      <c r="C253" s="130"/>
      <c r="D253" s="172" t="s">
        <v>29</v>
      </c>
      <c r="E253" s="140">
        <v>623.01600000000008</v>
      </c>
      <c r="F253" s="170">
        <f t="shared" si="16"/>
        <v>0</v>
      </c>
      <c r="G253" s="28"/>
      <c r="H253" s="3">
        <f t="shared" si="17"/>
        <v>0</v>
      </c>
      <c r="I253" s="30"/>
      <c r="J253" s="3">
        <f t="shared" si="18"/>
        <v>0</v>
      </c>
    </row>
    <row r="254" spans="1:10" x14ac:dyDescent="0.2">
      <c r="A254" s="163" t="s">
        <v>124</v>
      </c>
      <c r="B254" s="196" t="s">
        <v>236</v>
      </c>
      <c r="C254" s="130"/>
      <c r="D254" s="172" t="s">
        <v>29</v>
      </c>
      <c r="E254" s="140">
        <v>645.87599999999998</v>
      </c>
      <c r="F254" s="170">
        <f t="shared" si="16"/>
        <v>0</v>
      </c>
      <c r="G254" s="28"/>
      <c r="H254" s="3">
        <f t="shared" si="17"/>
        <v>0</v>
      </c>
      <c r="I254" s="30"/>
      <c r="J254" s="3">
        <f t="shared" si="18"/>
        <v>0</v>
      </c>
    </row>
    <row r="255" spans="1:10" x14ac:dyDescent="0.2">
      <c r="A255" s="163" t="s">
        <v>126</v>
      </c>
      <c r="B255" s="196" t="s">
        <v>237</v>
      </c>
      <c r="C255" s="130"/>
      <c r="D255" s="172" t="s">
        <v>29</v>
      </c>
      <c r="E255" s="140">
        <v>683.11800000000005</v>
      </c>
      <c r="F255" s="170">
        <f t="shared" si="16"/>
        <v>0</v>
      </c>
      <c r="G255" s="28"/>
      <c r="H255" s="3">
        <f t="shared" si="17"/>
        <v>0</v>
      </c>
      <c r="I255" s="30"/>
      <c r="J255" s="3">
        <f t="shared" si="18"/>
        <v>0</v>
      </c>
    </row>
    <row r="256" spans="1:10" x14ac:dyDescent="0.2">
      <c r="A256" s="163" t="s">
        <v>128</v>
      </c>
      <c r="B256" s="196" t="s">
        <v>238</v>
      </c>
      <c r="C256" s="130"/>
      <c r="D256" s="172" t="s">
        <v>29</v>
      </c>
      <c r="E256" s="140">
        <v>705.81600000000003</v>
      </c>
      <c r="F256" s="170">
        <f t="shared" si="16"/>
        <v>0</v>
      </c>
      <c r="G256" s="28"/>
      <c r="H256" s="3">
        <f t="shared" si="17"/>
        <v>0</v>
      </c>
      <c r="I256" s="30"/>
      <c r="J256" s="3">
        <f t="shared" si="18"/>
        <v>0</v>
      </c>
    </row>
    <row r="257" spans="1:10" x14ac:dyDescent="0.2">
      <c r="A257" s="163"/>
      <c r="B257" s="196"/>
      <c r="C257" s="130"/>
      <c r="D257" s="172"/>
      <c r="E257" s="140"/>
      <c r="F257" s="170"/>
      <c r="G257" s="28"/>
      <c r="I257" s="30"/>
    </row>
    <row r="258" spans="1:10" x14ac:dyDescent="0.2">
      <c r="A258" s="163" t="s">
        <v>18</v>
      </c>
      <c r="B258" s="196" t="s">
        <v>239</v>
      </c>
      <c r="C258" s="130"/>
      <c r="D258" s="172" t="s">
        <v>29</v>
      </c>
      <c r="E258" s="140">
        <v>361.53</v>
      </c>
      <c r="F258" s="170">
        <f t="shared" ref="F258:F274" si="19">E258*C258</f>
        <v>0</v>
      </c>
      <c r="G258" s="28"/>
      <c r="H258" s="3">
        <f t="shared" ref="H258:H274" si="20">G258*E258</f>
        <v>0</v>
      </c>
      <c r="I258" s="30"/>
      <c r="J258" s="3">
        <f t="shared" ref="J258:J274" si="21">I258*H258</f>
        <v>0</v>
      </c>
    </row>
    <row r="259" spans="1:10" x14ac:dyDescent="0.2">
      <c r="A259" s="163" t="s">
        <v>21</v>
      </c>
      <c r="B259" s="196" t="s">
        <v>240</v>
      </c>
      <c r="C259" s="130"/>
      <c r="D259" s="172" t="s">
        <v>29</v>
      </c>
      <c r="E259" s="140">
        <v>377.32499999999999</v>
      </c>
      <c r="F259" s="170">
        <f t="shared" si="19"/>
        <v>0</v>
      </c>
      <c r="G259" s="28"/>
      <c r="H259" s="3">
        <f t="shared" si="20"/>
        <v>0</v>
      </c>
      <c r="I259" s="30"/>
      <c r="J259" s="3">
        <f t="shared" si="21"/>
        <v>0</v>
      </c>
    </row>
    <row r="260" spans="1:10" x14ac:dyDescent="0.2">
      <c r="A260" s="163" t="s">
        <v>23</v>
      </c>
      <c r="B260" s="196" t="s">
        <v>241</v>
      </c>
      <c r="C260" s="130"/>
      <c r="D260" s="172" t="s">
        <v>29</v>
      </c>
      <c r="E260" s="140">
        <v>397.512</v>
      </c>
      <c r="F260" s="170">
        <f t="shared" si="19"/>
        <v>0</v>
      </c>
      <c r="G260" s="28"/>
      <c r="H260" s="3">
        <f t="shared" si="20"/>
        <v>0</v>
      </c>
      <c r="I260" s="30"/>
      <c r="J260" s="3">
        <f t="shared" si="21"/>
        <v>0</v>
      </c>
    </row>
    <row r="261" spans="1:10" x14ac:dyDescent="0.2">
      <c r="A261" s="163" t="s">
        <v>25</v>
      </c>
      <c r="B261" s="196" t="s">
        <v>242</v>
      </c>
      <c r="C261" s="130"/>
      <c r="D261" s="172" t="s">
        <v>29</v>
      </c>
      <c r="E261" s="140">
        <v>410.67</v>
      </c>
      <c r="F261" s="170">
        <f t="shared" si="19"/>
        <v>0</v>
      </c>
      <c r="G261" s="28"/>
      <c r="H261" s="3">
        <f t="shared" si="20"/>
        <v>0</v>
      </c>
      <c r="I261" s="30"/>
      <c r="J261" s="3">
        <f t="shared" si="21"/>
        <v>0</v>
      </c>
    </row>
    <row r="262" spans="1:10" x14ac:dyDescent="0.2">
      <c r="A262" s="163" t="s">
        <v>27</v>
      </c>
      <c r="B262" s="196" t="s">
        <v>243</v>
      </c>
      <c r="C262" s="130"/>
      <c r="D262" s="172" t="s">
        <v>29</v>
      </c>
      <c r="E262" s="140">
        <v>421.2</v>
      </c>
      <c r="F262" s="170">
        <f t="shared" si="19"/>
        <v>0</v>
      </c>
      <c r="G262" s="28"/>
      <c r="H262" s="3">
        <f t="shared" si="20"/>
        <v>0</v>
      </c>
      <c r="I262" s="30"/>
      <c r="J262" s="3">
        <f t="shared" si="21"/>
        <v>0</v>
      </c>
    </row>
    <row r="263" spans="1:10" x14ac:dyDescent="0.2">
      <c r="A263" s="163" t="s">
        <v>30</v>
      </c>
      <c r="B263" s="196" t="s">
        <v>244</v>
      </c>
      <c r="C263" s="130"/>
      <c r="D263" s="172" t="s">
        <v>29</v>
      </c>
      <c r="E263" s="140">
        <v>435.24</v>
      </c>
      <c r="F263" s="170">
        <f t="shared" si="19"/>
        <v>0</v>
      </c>
      <c r="G263" s="28"/>
      <c r="H263" s="3">
        <f t="shared" si="20"/>
        <v>0</v>
      </c>
      <c r="I263" s="30"/>
      <c r="J263" s="3">
        <f t="shared" si="21"/>
        <v>0</v>
      </c>
    </row>
    <row r="264" spans="1:10" x14ac:dyDescent="0.2">
      <c r="A264" s="163" t="s">
        <v>109</v>
      </c>
      <c r="B264" s="196" t="s">
        <v>245</v>
      </c>
      <c r="C264" s="130"/>
      <c r="D264" s="172" t="s">
        <v>29</v>
      </c>
      <c r="E264" s="140">
        <v>566.86500000000001</v>
      </c>
      <c r="F264" s="170">
        <f t="shared" si="19"/>
        <v>0</v>
      </c>
      <c r="G264" s="28"/>
      <c r="H264" s="3">
        <f t="shared" si="20"/>
        <v>0</v>
      </c>
      <c r="I264" s="30"/>
      <c r="J264" s="3">
        <f t="shared" si="21"/>
        <v>0</v>
      </c>
    </row>
    <row r="265" spans="1:10" x14ac:dyDescent="0.2">
      <c r="A265" s="163" t="s">
        <v>111</v>
      </c>
      <c r="B265" s="196" t="s">
        <v>246</v>
      </c>
      <c r="C265" s="130"/>
      <c r="D265" s="172" t="s">
        <v>29</v>
      </c>
      <c r="E265" s="140">
        <v>580.90500000000009</v>
      </c>
      <c r="F265" s="170">
        <f t="shared" si="19"/>
        <v>0</v>
      </c>
      <c r="G265" s="28"/>
      <c r="H265" s="3">
        <f t="shared" si="20"/>
        <v>0</v>
      </c>
      <c r="I265" s="30"/>
      <c r="J265" s="3">
        <f t="shared" si="21"/>
        <v>0</v>
      </c>
    </row>
    <row r="266" spans="1:10" x14ac:dyDescent="0.2">
      <c r="A266" s="163" t="s">
        <v>113</v>
      </c>
      <c r="B266" s="196" t="s">
        <v>247</v>
      </c>
      <c r="C266" s="130"/>
      <c r="D266" s="172" t="s">
        <v>29</v>
      </c>
      <c r="E266" s="140">
        <v>634.125</v>
      </c>
      <c r="F266" s="170">
        <f t="shared" si="19"/>
        <v>0</v>
      </c>
      <c r="G266" s="28"/>
      <c r="H266" s="3">
        <f t="shared" si="20"/>
        <v>0</v>
      </c>
      <c r="I266" s="30"/>
      <c r="J266" s="3">
        <f t="shared" si="21"/>
        <v>0</v>
      </c>
    </row>
    <row r="267" spans="1:10" x14ac:dyDescent="0.2">
      <c r="A267" s="163" t="s">
        <v>115</v>
      </c>
      <c r="B267" s="196" t="s">
        <v>248</v>
      </c>
      <c r="C267" s="130"/>
      <c r="D267" s="172" t="s">
        <v>29</v>
      </c>
      <c r="E267" s="140">
        <v>618.64200000000005</v>
      </c>
      <c r="F267" s="170">
        <f t="shared" si="19"/>
        <v>0</v>
      </c>
      <c r="G267" s="28"/>
      <c r="H267" s="3">
        <f t="shared" si="20"/>
        <v>0</v>
      </c>
      <c r="I267" s="30"/>
      <c r="J267" s="3">
        <f t="shared" si="21"/>
        <v>0</v>
      </c>
    </row>
    <row r="268" spans="1:10" x14ac:dyDescent="0.2">
      <c r="A268" s="163" t="s">
        <v>117</v>
      </c>
      <c r="B268" s="196" t="s">
        <v>249</v>
      </c>
      <c r="C268" s="101"/>
      <c r="D268" s="211" t="s">
        <v>29</v>
      </c>
      <c r="E268" s="140">
        <v>713.42100000000005</v>
      </c>
      <c r="F268" s="170">
        <f t="shared" si="19"/>
        <v>0</v>
      </c>
      <c r="G268" s="28"/>
      <c r="H268" s="3">
        <f t="shared" si="20"/>
        <v>0</v>
      </c>
      <c r="I268" s="30"/>
      <c r="J268" s="3">
        <f t="shared" si="21"/>
        <v>0</v>
      </c>
    </row>
    <row r="269" spans="1:10" x14ac:dyDescent="0.2">
      <c r="A269" s="163" t="s">
        <v>119</v>
      </c>
      <c r="B269" s="196" t="s">
        <v>250</v>
      </c>
      <c r="C269" s="130"/>
      <c r="D269" s="172" t="s">
        <v>29</v>
      </c>
      <c r="E269" s="140">
        <v>793.548</v>
      </c>
      <c r="F269" s="170">
        <f t="shared" si="19"/>
        <v>0</v>
      </c>
      <c r="G269" s="28"/>
      <c r="H269" s="3">
        <f t="shared" si="20"/>
        <v>0</v>
      </c>
      <c r="I269" s="30"/>
      <c r="J269" s="3">
        <f t="shared" si="21"/>
        <v>0</v>
      </c>
    </row>
    <row r="270" spans="1:10" x14ac:dyDescent="0.2">
      <c r="A270" s="163" t="s">
        <v>46</v>
      </c>
      <c r="B270" s="196" t="s">
        <v>251</v>
      </c>
      <c r="C270" s="130"/>
      <c r="D270" s="172" t="s">
        <v>29</v>
      </c>
      <c r="E270" s="212">
        <v>877.5630000000001</v>
      </c>
      <c r="F270" s="170">
        <f t="shared" si="19"/>
        <v>0</v>
      </c>
      <c r="G270" s="28"/>
      <c r="H270" s="3">
        <f t="shared" si="20"/>
        <v>0</v>
      </c>
      <c r="I270" s="30"/>
      <c r="J270" s="3">
        <f t="shared" si="21"/>
        <v>0</v>
      </c>
    </row>
    <row r="271" spans="1:10" x14ac:dyDescent="0.2">
      <c r="A271" s="163" t="s">
        <v>122</v>
      </c>
      <c r="B271" s="196" t="s">
        <v>252</v>
      </c>
      <c r="C271" s="130"/>
      <c r="D271" s="172" t="s">
        <v>29</v>
      </c>
      <c r="E271" s="212">
        <v>1053.0629999999999</v>
      </c>
      <c r="F271" s="170">
        <f t="shared" si="19"/>
        <v>0</v>
      </c>
      <c r="G271" s="28"/>
      <c r="H271" s="3">
        <f t="shared" si="20"/>
        <v>0</v>
      </c>
      <c r="I271" s="30"/>
      <c r="J271" s="3">
        <f t="shared" si="21"/>
        <v>0</v>
      </c>
    </row>
    <row r="272" spans="1:10" x14ac:dyDescent="0.2">
      <c r="A272" s="163" t="s">
        <v>124</v>
      </c>
      <c r="B272" s="196" t="s">
        <v>253</v>
      </c>
      <c r="C272" s="130"/>
      <c r="D272" s="172" t="s">
        <v>29</v>
      </c>
      <c r="E272" s="212">
        <v>1140.75</v>
      </c>
      <c r="F272" s="170">
        <f t="shared" si="19"/>
        <v>0</v>
      </c>
      <c r="G272" s="28"/>
      <c r="H272" s="3">
        <f t="shared" si="20"/>
        <v>0</v>
      </c>
      <c r="I272" s="30"/>
      <c r="J272" s="3">
        <f t="shared" si="21"/>
        <v>0</v>
      </c>
    </row>
    <row r="273" spans="1:10" x14ac:dyDescent="0.2">
      <c r="A273" s="163" t="s">
        <v>126</v>
      </c>
      <c r="B273" s="196" t="s">
        <v>254</v>
      </c>
      <c r="C273" s="130"/>
      <c r="D273" s="172" t="s">
        <v>29</v>
      </c>
      <c r="E273" s="212">
        <v>1228.5</v>
      </c>
      <c r="F273" s="170">
        <f t="shared" si="19"/>
        <v>0</v>
      </c>
      <c r="G273" s="28"/>
      <c r="H273" s="3">
        <f t="shared" si="20"/>
        <v>0</v>
      </c>
      <c r="I273" s="30"/>
      <c r="J273" s="3">
        <f t="shared" si="21"/>
        <v>0</v>
      </c>
    </row>
    <row r="274" spans="1:10" ht="18.75" thickBot="1" x14ac:dyDescent="0.25">
      <c r="A274" s="173" t="s">
        <v>128</v>
      </c>
      <c r="B274" s="201" t="s">
        <v>255</v>
      </c>
      <c r="C274" s="175"/>
      <c r="D274" s="176" t="s">
        <v>29</v>
      </c>
      <c r="E274" s="213">
        <v>1316.25</v>
      </c>
      <c r="F274" s="214">
        <f t="shared" si="19"/>
        <v>0</v>
      </c>
      <c r="G274" s="58"/>
      <c r="H274" s="3">
        <f t="shared" si="20"/>
        <v>0</v>
      </c>
      <c r="I274" s="60"/>
      <c r="J274" s="3">
        <f t="shared" si="21"/>
        <v>0</v>
      </c>
    </row>
    <row r="275" spans="1:10" ht="18.75" thickBot="1" x14ac:dyDescent="0.25">
      <c r="A275" s="165"/>
      <c r="B275" s="52"/>
      <c r="C275" s="33"/>
      <c r="D275" s="171"/>
      <c r="E275" s="63" t="s">
        <v>56</v>
      </c>
      <c r="F275" s="215">
        <f>SUM(F184:F274)</f>
        <v>0</v>
      </c>
      <c r="H275" s="216">
        <f>SUM(H184:H274)</f>
        <v>0</v>
      </c>
      <c r="J275" s="216">
        <f>SUM(J184:J274)</f>
        <v>37752.923000000003</v>
      </c>
    </row>
    <row r="276" spans="1:10" ht="18.75" thickBot="1" x14ac:dyDescent="0.25">
      <c r="A276" s="165"/>
      <c r="B276" s="52"/>
      <c r="C276" s="33"/>
      <c r="D276" s="171"/>
      <c r="E276" s="217"/>
      <c r="F276" s="180"/>
    </row>
    <row r="277" spans="1:10" ht="22.5" customHeight="1" thickBot="1" x14ac:dyDescent="0.25">
      <c r="A277" s="546" t="s">
        <v>256</v>
      </c>
      <c r="B277" s="547"/>
      <c r="C277" s="547"/>
      <c r="D277" s="547"/>
      <c r="E277" s="547"/>
      <c r="F277" s="548"/>
    </row>
    <row r="278" spans="1:10" ht="18.75" thickBot="1" x14ac:dyDescent="0.25">
      <c r="A278" s="182" t="s">
        <v>5</v>
      </c>
      <c r="B278" s="183" t="s">
        <v>6</v>
      </c>
      <c r="C278" s="184" t="s">
        <v>7</v>
      </c>
      <c r="D278" s="185" t="s">
        <v>8</v>
      </c>
      <c r="E278" s="11" t="s">
        <v>9</v>
      </c>
      <c r="F278" s="12" t="s">
        <v>10</v>
      </c>
      <c r="G278" s="13" t="s">
        <v>11</v>
      </c>
      <c r="H278" s="122" t="s">
        <v>12</v>
      </c>
      <c r="I278" s="15" t="s">
        <v>13</v>
      </c>
      <c r="J278" s="123" t="s">
        <v>14</v>
      </c>
    </row>
    <row r="279" spans="1:10" ht="18.75" thickBot="1" x14ac:dyDescent="0.25">
      <c r="A279" s="218">
        <v>1</v>
      </c>
      <c r="B279" s="219" t="s">
        <v>257</v>
      </c>
      <c r="C279" s="218"/>
      <c r="D279" s="220"/>
      <c r="E279" s="221"/>
      <c r="F279" s="222"/>
      <c r="G279" s="28"/>
      <c r="I279" s="30"/>
    </row>
    <row r="280" spans="1:10" x14ac:dyDescent="0.2">
      <c r="A280" s="223"/>
      <c r="B280" s="224"/>
      <c r="C280" s="223"/>
      <c r="D280" s="224"/>
      <c r="E280" s="225"/>
      <c r="F280" s="226"/>
      <c r="G280" s="28"/>
      <c r="I280" s="30"/>
    </row>
    <row r="281" spans="1:10" ht="18.75" x14ac:dyDescent="0.2">
      <c r="A281" s="223" t="s">
        <v>18</v>
      </c>
      <c r="B281" s="227" t="s">
        <v>258</v>
      </c>
      <c r="C281" s="228"/>
      <c r="D281" s="229" t="s">
        <v>20</v>
      </c>
      <c r="E281" s="230">
        <v>8.8822499999999991</v>
      </c>
      <c r="F281" s="230">
        <f t="shared" ref="F281:F286" si="22">E281*C281</f>
        <v>0</v>
      </c>
      <c r="G281" s="28"/>
      <c r="H281" s="3">
        <f t="shared" ref="H281:H286" si="23">G281*E281</f>
        <v>0</v>
      </c>
      <c r="I281" s="30"/>
      <c r="J281" s="3">
        <f t="shared" ref="J281:J286" si="24">I281*H281</f>
        <v>0</v>
      </c>
    </row>
    <row r="282" spans="1:10" x14ac:dyDescent="0.2">
      <c r="A282" s="223" t="s">
        <v>21</v>
      </c>
      <c r="B282" s="227" t="s">
        <v>259</v>
      </c>
      <c r="C282" s="228"/>
      <c r="D282" s="229" t="s">
        <v>20</v>
      </c>
      <c r="E282" s="230">
        <v>10.413</v>
      </c>
      <c r="F282" s="230">
        <f t="shared" si="22"/>
        <v>0</v>
      </c>
      <c r="G282" s="28"/>
      <c r="H282" s="3">
        <f t="shared" si="23"/>
        <v>0</v>
      </c>
      <c r="I282" s="30"/>
      <c r="J282" s="3">
        <f t="shared" si="24"/>
        <v>0</v>
      </c>
    </row>
    <row r="283" spans="1:10" x14ac:dyDescent="0.2">
      <c r="A283" s="223" t="s">
        <v>23</v>
      </c>
      <c r="B283" s="227" t="s">
        <v>260</v>
      </c>
      <c r="C283" s="228"/>
      <c r="D283" s="229" t="s">
        <v>20</v>
      </c>
      <c r="E283" s="230">
        <v>4.875</v>
      </c>
      <c r="F283" s="230">
        <f t="shared" si="22"/>
        <v>0</v>
      </c>
      <c r="G283" s="28"/>
      <c r="H283" s="3">
        <f t="shared" si="23"/>
        <v>0</v>
      </c>
      <c r="I283" s="30"/>
      <c r="J283" s="3">
        <f t="shared" si="24"/>
        <v>0</v>
      </c>
    </row>
    <row r="284" spans="1:10" x14ac:dyDescent="0.2">
      <c r="A284" s="223" t="s">
        <v>25</v>
      </c>
      <c r="B284" s="227" t="s">
        <v>261</v>
      </c>
      <c r="C284" s="228"/>
      <c r="D284" s="229" t="s">
        <v>20</v>
      </c>
      <c r="E284" s="102">
        <v>7.69</v>
      </c>
      <c r="F284" s="230">
        <f t="shared" si="22"/>
        <v>0</v>
      </c>
      <c r="G284" s="28"/>
      <c r="H284" s="3">
        <f t="shared" si="23"/>
        <v>0</v>
      </c>
      <c r="I284" s="30"/>
      <c r="J284" s="3">
        <f t="shared" si="24"/>
        <v>0</v>
      </c>
    </row>
    <row r="285" spans="1:10" x14ac:dyDescent="0.2">
      <c r="A285" s="223" t="s">
        <v>27</v>
      </c>
      <c r="B285" s="227" t="s">
        <v>262</v>
      </c>
      <c r="C285" s="228"/>
      <c r="D285" s="229" t="s">
        <v>20</v>
      </c>
      <c r="E285" s="230">
        <v>15.6</v>
      </c>
      <c r="F285" s="230">
        <f t="shared" si="22"/>
        <v>0</v>
      </c>
      <c r="G285" s="28"/>
      <c r="H285" s="3">
        <f t="shared" si="23"/>
        <v>0</v>
      </c>
      <c r="I285" s="30"/>
      <c r="J285" s="3">
        <f t="shared" si="24"/>
        <v>0</v>
      </c>
    </row>
    <row r="286" spans="1:10" x14ac:dyDescent="0.2">
      <c r="A286" s="223" t="s">
        <v>30</v>
      </c>
      <c r="B286" s="227" t="s">
        <v>263</v>
      </c>
      <c r="C286" s="228"/>
      <c r="D286" s="229" t="s">
        <v>20</v>
      </c>
      <c r="E286" s="230">
        <v>14.63</v>
      </c>
      <c r="F286" s="230">
        <f t="shared" si="22"/>
        <v>0</v>
      </c>
      <c r="G286" s="28"/>
      <c r="H286" s="3">
        <f t="shared" si="23"/>
        <v>0</v>
      </c>
      <c r="I286" s="30"/>
      <c r="J286" s="3">
        <f t="shared" si="24"/>
        <v>0</v>
      </c>
    </row>
    <row r="287" spans="1:10" ht="18.75" thickBot="1" x14ac:dyDescent="0.25">
      <c r="A287" s="223"/>
      <c r="B287" s="227"/>
      <c r="C287" s="228"/>
      <c r="D287" s="231"/>
      <c r="E287" s="140"/>
      <c r="F287" s="232"/>
      <c r="G287" s="28"/>
      <c r="I287" s="30"/>
    </row>
    <row r="288" spans="1:10" ht="18.75" thickBot="1" x14ac:dyDescent="0.25">
      <c r="A288" s="223">
        <v>2</v>
      </c>
      <c r="B288" s="219" t="s">
        <v>264</v>
      </c>
      <c r="C288" s="228"/>
      <c r="D288" s="231"/>
      <c r="E288" s="140"/>
      <c r="F288" s="232"/>
      <c r="G288" s="28"/>
      <c r="I288" s="30"/>
    </row>
    <row r="289" spans="1:10" x14ac:dyDescent="0.2">
      <c r="A289" s="223"/>
      <c r="B289" s="227"/>
      <c r="C289" s="228"/>
      <c r="D289" s="231"/>
      <c r="E289" s="140"/>
      <c r="F289" s="232"/>
      <c r="G289" s="28"/>
      <c r="I289" s="30"/>
    </row>
    <row r="290" spans="1:10" x14ac:dyDescent="0.2">
      <c r="A290" s="233" t="s">
        <v>18</v>
      </c>
      <c r="B290" s="227" t="s">
        <v>265</v>
      </c>
      <c r="C290" s="228"/>
      <c r="D290" s="231" t="s">
        <v>46</v>
      </c>
      <c r="E290" s="140">
        <v>0.98</v>
      </c>
      <c r="F290" s="234">
        <f t="shared" ref="F290:F298" si="25">E290*$C290</f>
        <v>0</v>
      </c>
      <c r="G290" s="28"/>
      <c r="H290" s="3">
        <f t="shared" ref="H290:H298" si="26">G290*E290</f>
        <v>0</v>
      </c>
      <c r="I290" s="30"/>
      <c r="J290" s="3">
        <f t="shared" ref="J290:J298" si="27">I290*H290</f>
        <v>0</v>
      </c>
    </row>
    <row r="291" spans="1:10" x14ac:dyDescent="0.2">
      <c r="A291" s="223" t="s">
        <v>21</v>
      </c>
      <c r="B291" s="227" t="s">
        <v>266</v>
      </c>
      <c r="C291" s="228"/>
      <c r="D291" s="231" t="s">
        <v>46</v>
      </c>
      <c r="E291" s="140">
        <v>0.98</v>
      </c>
      <c r="F291" s="234">
        <f t="shared" si="25"/>
        <v>0</v>
      </c>
      <c r="G291" s="28"/>
      <c r="H291" s="3">
        <f t="shared" si="26"/>
        <v>0</v>
      </c>
      <c r="I291" s="30"/>
      <c r="J291" s="3">
        <f t="shared" si="27"/>
        <v>0</v>
      </c>
    </row>
    <row r="292" spans="1:10" x14ac:dyDescent="0.2">
      <c r="A292" s="223" t="s">
        <v>23</v>
      </c>
      <c r="B292" s="227" t="s">
        <v>267</v>
      </c>
      <c r="C292" s="101"/>
      <c r="D292" s="229" t="s">
        <v>46</v>
      </c>
      <c r="E292" s="230">
        <v>2.9249999999999998</v>
      </c>
      <c r="F292" s="230">
        <f>E292*C292</f>
        <v>0</v>
      </c>
      <c r="G292" s="28"/>
      <c r="H292" s="3">
        <f t="shared" si="26"/>
        <v>0</v>
      </c>
      <c r="I292" s="30"/>
      <c r="J292" s="3">
        <f t="shared" si="27"/>
        <v>0</v>
      </c>
    </row>
    <row r="293" spans="1:10" x14ac:dyDescent="0.2">
      <c r="A293" s="223" t="s">
        <v>25</v>
      </c>
      <c r="B293" s="227" t="s">
        <v>268</v>
      </c>
      <c r="C293" s="228"/>
      <c r="D293" s="231" t="s">
        <v>46</v>
      </c>
      <c r="E293" s="140">
        <v>5.36</v>
      </c>
      <c r="F293" s="234">
        <f t="shared" si="25"/>
        <v>0</v>
      </c>
      <c r="G293" s="28"/>
      <c r="H293" s="3">
        <f t="shared" si="26"/>
        <v>0</v>
      </c>
      <c r="I293" s="30"/>
      <c r="J293" s="3">
        <f t="shared" si="27"/>
        <v>0</v>
      </c>
    </row>
    <row r="294" spans="1:10" x14ac:dyDescent="0.2">
      <c r="A294" s="223" t="s">
        <v>27</v>
      </c>
      <c r="B294" s="227" t="s">
        <v>269</v>
      </c>
      <c r="C294" s="228"/>
      <c r="D294" s="231" t="s">
        <v>46</v>
      </c>
      <c r="E294" s="140">
        <v>7.31</v>
      </c>
      <c r="F294" s="234">
        <f t="shared" si="25"/>
        <v>0</v>
      </c>
      <c r="G294" s="28"/>
      <c r="H294" s="3">
        <f t="shared" si="26"/>
        <v>0</v>
      </c>
      <c r="I294" s="30"/>
      <c r="J294" s="3">
        <f t="shared" si="27"/>
        <v>0</v>
      </c>
    </row>
    <row r="295" spans="1:10" x14ac:dyDescent="0.2">
      <c r="A295" s="223" t="s">
        <v>30</v>
      </c>
      <c r="B295" s="227" t="s">
        <v>270</v>
      </c>
      <c r="C295" s="228"/>
      <c r="D295" s="231" t="s">
        <v>46</v>
      </c>
      <c r="E295" s="140">
        <v>3.41</v>
      </c>
      <c r="F295" s="234">
        <f t="shared" si="25"/>
        <v>0</v>
      </c>
      <c r="G295" s="28"/>
      <c r="H295" s="3">
        <f t="shared" si="26"/>
        <v>0</v>
      </c>
      <c r="I295" s="30"/>
      <c r="J295" s="3">
        <f t="shared" si="27"/>
        <v>0</v>
      </c>
    </row>
    <row r="296" spans="1:10" x14ac:dyDescent="0.2">
      <c r="A296" s="223" t="s">
        <v>109</v>
      </c>
      <c r="B296" s="227" t="s">
        <v>271</v>
      </c>
      <c r="C296" s="228"/>
      <c r="D296" s="231" t="s">
        <v>46</v>
      </c>
      <c r="E296" s="140">
        <v>19.5</v>
      </c>
      <c r="F296" s="234">
        <f t="shared" si="25"/>
        <v>0</v>
      </c>
      <c r="G296" s="28"/>
      <c r="H296" s="3">
        <f t="shared" si="26"/>
        <v>0</v>
      </c>
      <c r="I296" s="30"/>
      <c r="J296" s="3">
        <f t="shared" si="27"/>
        <v>0</v>
      </c>
    </row>
    <row r="297" spans="1:10" x14ac:dyDescent="0.2">
      <c r="A297" s="223" t="s">
        <v>111</v>
      </c>
      <c r="B297" s="227" t="s">
        <v>272</v>
      </c>
      <c r="C297" s="228"/>
      <c r="D297" s="231" t="s">
        <v>81</v>
      </c>
      <c r="E297" s="140">
        <v>6.53</v>
      </c>
      <c r="F297" s="234">
        <f t="shared" si="25"/>
        <v>0</v>
      </c>
      <c r="G297" s="28"/>
      <c r="H297" s="3">
        <f t="shared" si="26"/>
        <v>0</v>
      </c>
      <c r="I297" s="30"/>
      <c r="J297" s="3">
        <f t="shared" si="27"/>
        <v>0</v>
      </c>
    </row>
    <row r="298" spans="1:10" x14ac:dyDescent="0.2">
      <c r="A298" s="223" t="s">
        <v>113</v>
      </c>
      <c r="B298" s="227" t="s">
        <v>273</v>
      </c>
      <c r="C298" s="228"/>
      <c r="D298" s="231" t="s">
        <v>46</v>
      </c>
      <c r="E298" s="140">
        <v>5.36</v>
      </c>
      <c r="F298" s="234">
        <f t="shared" si="25"/>
        <v>0</v>
      </c>
      <c r="G298" s="28"/>
      <c r="H298" s="3">
        <f t="shared" si="26"/>
        <v>0</v>
      </c>
      <c r="I298" s="30"/>
      <c r="J298" s="3">
        <f t="shared" si="27"/>
        <v>0</v>
      </c>
    </row>
    <row r="299" spans="1:10" ht="18.75" thickBot="1" x14ac:dyDescent="0.25">
      <c r="A299" s="235"/>
      <c r="B299" s="236"/>
      <c r="C299" s="237"/>
      <c r="D299" s="238"/>
      <c r="E299" s="239"/>
      <c r="F299" s="232"/>
      <c r="G299" s="28"/>
      <c r="I299" s="30"/>
    </row>
    <row r="300" spans="1:10" ht="18.75" thickBot="1" x14ac:dyDescent="0.25">
      <c r="A300" s="223">
        <v>3</v>
      </c>
      <c r="B300" s="219" t="s">
        <v>274</v>
      </c>
      <c r="C300" s="228"/>
      <c r="D300" s="231"/>
      <c r="E300" s="140"/>
      <c r="F300" s="232"/>
      <c r="G300" s="28"/>
      <c r="I300" s="30"/>
    </row>
    <row r="301" spans="1:10" x14ac:dyDescent="0.2">
      <c r="A301" s="223"/>
      <c r="B301" s="227"/>
      <c r="C301" s="228"/>
      <c r="D301" s="231"/>
      <c r="E301" s="140"/>
      <c r="F301" s="232"/>
      <c r="G301" s="28"/>
      <c r="I301" s="30"/>
    </row>
    <row r="302" spans="1:10" x14ac:dyDescent="0.2">
      <c r="A302" s="233" t="s">
        <v>18</v>
      </c>
      <c r="B302" s="227" t="s">
        <v>275</v>
      </c>
      <c r="C302" s="228"/>
      <c r="D302" s="231" t="s">
        <v>46</v>
      </c>
      <c r="E302" s="140">
        <v>6.34</v>
      </c>
      <c r="F302" s="234">
        <f>E302*$C302</f>
        <v>0</v>
      </c>
      <c r="G302" s="28"/>
      <c r="H302" s="3">
        <f>G302*E302</f>
        <v>0</v>
      </c>
      <c r="I302" s="30"/>
      <c r="J302" s="3">
        <f>I302*H302</f>
        <v>0</v>
      </c>
    </row>
    <row r="303" spans="1:10" x14ac:dyDescent="0.2">
      <c r="A303" s="223" t="s">
        <v>21</v>
      </c>
      <c r="B303" s="227" t="s">
        <v>276</v>
      </c>
      <c r="C303" s="228"/>
      <c r="D303" s="231" t="s">
        <v>46</v>
      </c>
      <c r="E303" s="140">
        <v>9.8699999999999992</v>
      </c>
      <c r="F303" s="234">
        <f>E303*$C303</f>
        <v>0</v>
      </c>
      <c r="G303" s="28"/>
      <c r="H303" s="3">
        <f>G303*E303</f>
        <v>0</v>
      </c>
      <c r="I303" s="30"/>
      <c r="J303" s="3">
        <f>I303*H303</f>
        <v>0</v>
      </c>
    </row>
    <row r="304" spans="1:10" x14ac:dyDescent="0.2">
      <c r="A304" s="223" t="s">
        <v>23</v>
      </c>
      <c r="B304" s="227" t="s">
        <v>277</v>
      </c>
      <c r="C304" s="228"/>
      <c r="D304" s="231" t="s">
        <v>46</v>
      </c>
      <c r="E304" s="140">
        <v>5.85</v>
      </c>
      <c r="F304" s="234">
        <f>E304*$C304</f>
        <v>0</v>
      </c>
      <c r="G304" s="28"/>
      <c r="H304" s="3">
        <f>G304*E304</f>
        <v>0</v>
      </c>
      <c r="I304" s="30"/>
      <c r="J304" s="3">
        <f>I304*H304</f>
        <v>0</v>
      </c>
    </row>
    <row r="305" spans="1:10" x14ac:dyDescent="0.2">
      <c r="A305" s="223"/>
      <c r="B305" s="227"/>
      <c r="C305" s="228"/>
      <c r="D305" s="231"/>
      <c r="E305" s="140"/>
      <c r="F305" s="232"/>
      <c r="G305" s="28"/>
      <c r="I305" s="30"/>
    </row>
    <row r="306" spans="1:10" ht="36" x14ac:dyDescent="0.2">
      <c r="A306" s="223">
        <v>4</v>
      </c>
      <c r="B306" s="240" t="s">
        <v>278</v>
      </c>
      <c r="C306" s="228"/>
      <c r="D306" s="231" t="s">
        <v>46</v>
      </c>
      <c r="E306" s="140">
        <v>4.88</v>
      </c>
      <c r="F306" s="234">
        <f>E306*$C306</f>
        <v>0</v>
      </c>
      <c r="G306" s="28"/>
      <c r="H306" s="3">
        <f>G306*E306</f>
        <v>0</v>
      </c>
      <c r="I306" s="30"/>
      <c r="J306" s="3">
        <f>I306*H306</f>
        <v>0</v>
      </c>
    </row>
    <row r="307" spans="1:10" ht="18.75" thickBot="1" x14ac:dyDescent="0.25">
      <c r="A307" s="223"/>
      <c r="B307" s="227"/>
      <c r="C307" s="228"/>
      <c r="D307" s="231"/>
      <c r="E307" s="140"/>
      <c r="F307" s="232"/>
      <c r="G307" s="28"/>
      <c r="I307" s="30"/>
    </row>
    <row r="308" spans="1:10" ht="18.75" thickBot="1" x14ac:dyDescent="0.25">
      <c r="A308" s="233" t="s">
        <v>279</v>
      </c>
      <c r="B308" s="219" t="s">
        <v>280</v>
      </c>
      <c r="C308" s="228"/>
      <c r="D308" s="231"/>
      <c r="E308" s="140"/>
      <c r="F308" s="232"/>
      <c r="G308" s="28"/>
      <c r="I308" s="30"/>
    </row>
    <row r="309" spans="1:10" x14ac:dyDescent="0.2">
      <c r="A309" s="223"/>
      <c r="B309" s="241"/>
      <c r="C309" s="228"/>
      <c r="D309" s="231"/>
      <c r="E309" s="140"/>
      <c r="F309" s="232"/>
      <c r="G309" s="28"/>
      <c r="I309" s="30"/>
    </row>
    <row r="310" spans="1:10" x14ac:dyDescent="0.2">
      <c r="A310" s="223" t="s">
        <v>18</v>
      </c>
      <c r="B310" s="227" t="s">
        <v>281</v>
      </c>
      <c r="C310" s="228"/>
      <c r="D310" s="231" t="s">
        <v>81</v>
      </c>
      <c r="E310" s="140">
        <v>75</v>
      </c>
      <c r="F310" s="234">
        <f>E310*$C310</f>
        <v>0</v>
      </c>
      <c r="G310" s="28"/>
      <c r="H310" s="3">
        <f>G310*E310</f>
        <v>0</v>
      </c>
      <c r="I310" s="30"/>
      <c r="J310" s="3">
        <f>I310*H310</f>
        <v>0</v>
      </c>
    </row>
    <row r="311" spans="1:10" x14ac:dyDescent="0.2">
      <c r="A311" s="223" t="s">
        <v>21</v>
      </c>
      <c r="B311" s="227" t="s">
        <v>282</v>
      </c>
      <c r="C311" s="228"/>
      <c r="D311" s="231" t="s">
        <v>81</v>
      </c>
      <c r="E311" s="140">
        <v>0.5</v>
      </c>
      <c r="F311" s="234">
        <f>E311*$C311</f>
        <v>0</v>
      </c>
      <c r="G311" s="28"/>
      <c r="H311" s="3">
        <f>G311*E311</f>
        <v>0</v>
      </c>
      <c r="I311" s="30"/>
      <c r="J311" s="3">
        <f>I311*H311</f>
        <v>0</v>
      </c>
    </row>
    <row r="312" spans="1:10" ht="18.75" thickBot="1" x14ac:dyDescent="0.25">
      <c r="A312" s="223"/>
      <c r="B312" s="227"/>
      <c r="C312" s="228"/>
      <c r="D312" s="231"/>
      <c r="E312" s="140"/>
      <c r="F312" s="232"/>
      <c r="G312" s="28"/>
      <c r="I312" s="30"/>
    </row>
    <row r="313" spans="1:10" ht="18.75" thickBot="1" x14ac:dyDescent="0.25">
      <c r="A313" s="223"/>
      <c r="B313" s="219" t="s">
        <v>283</v>
      </c>
      <c r="C313" s="228"/>
      <c r="D313" s="231"/>
      <c r="E313" s="140"/>
      <c r="F313" s="232"/>
      <c r="G313" s="28"/>
      <c r="I313" s="30"/>
    </row>
    <row r="314" spans="1:10" x14ac:dyDescent="0.2">
      <c r="A314" s="242"/>
      <c r="B314" s="227" t="s">
        <v>17</v>
      </c>
      <c r="C314" s="228"/>
      <c r="D314" s="231"/>
      <c r="E314" s="140"/>
      <c r="F314" s="232"/>
      <c r="G314" s="28"/>
      <c r="I314" s="30"/>
    </row>
    <row r="315" spans="1:10" ht="36" x14ac:dyDescent="0.2">
      <c r="A315" s="223">
        <v>6</v>
      </c>
      <c r="B315" s="240" t="s">
        <v>284</v>
      </c>
      <c r="C315" s="243"/>
      <c r="D315" s="231" t="s">
        <v>285</v>
      </c>
      <c r="E315" s="140">
        <v>4.16</v>
      </c>
      <c r="F315" s="234">
        <f>E315*$C315</f>
        <v>0</v>
      </c>
      <c r="G315" s="28"/>
      <c r="H315" s="3">
        <f>G315*E315</f>
        <v>0</v>
      </c>
      <c r="I315" s="30"/>
      <c r="J315" s="3">
        <f>I315*H315</f>
        <v>0</v>
      </c>
    </row>
    <row r="316" spans="1:10" x14ac:dyDescent="0.2">
      <c r="A316" s="223"/>
      <c r="B316" s="227"/>
      <c r="C316" s="228"/>
      <c r="D316" s="231"/>
      <c r="E316" s="140"/>
      <c r="F316" s="234"/>
      <c r="G316" s="28"/>
      <c r="I316" s="30"/>
    </row>
    <row r="317" spans="1:10" ht="54" x14ac:dyDescent="0.2">
      <c r="A317" s="223">
        <v>7</v>
      </c>
      <c r="B317" s="240" t="s">
        <v>286</v>
      </c>
      <c r="C317" s="244"/>
      <c r="D317" s="245" t="s">
        <v>287</v>
      </c>
      <c r="E317" s="137">
        <v>6</v>
      </c>
      <c r="F317" s="246">
        <f>E317*$C317</f>
        <v>0</v>
      </c>
      <c r="G317" s="28"/>
      <c r="H317" s="3">
        <f>G317*E317</f>
        <v>0</v>
      </c>
      <c r="I317" s="30"/>
      <c r="J317" s="3">
        <f>I317*H317</f>
        <v>0</v>
      </c>
    </row>
    <row r="318" spans="1:10" x14ac:dyDescent="0.2">
      <c r="A318" s="223"/>
      <c r="B318" s="227"/>
      <c r="C318" s="228"/>
      <c r="D318" s="231"/>
      <c r="E318" s="140"/>
      <c r="F318" s="232"/>
      <c r="G318" s="28"/>
      <c r="I318" s="30"/>
    </row>
    <row r="319" spans="1:10" ht="54.75" thickBot="1" x14ac:dyDescent="0.25">
      <c r="A319" s="247">
        <v>8</v>
      </c>
      <c r="B319" s="248" t="s">
        <v>288</v>
      </c>
      <c r="C319" s="249"/>
      <c r="D319" s="250" t="s">
        <v>46</v>
      </c>
      <c r="E319" s="251">
        <v>0.5</v>
      </c>
      <c r="F319" s="252">
        <f>E319*$C319</f>
        <v>0</v>
      </c>
      <c r="G319" s="58"/>
      <c r="H319" s="3">
        <f>G319*E319</f>
        <v>0</v>
      </c>
      <c r="I319" s="60"/>
      <c r="J319" s="3">
        <f>I319*H319</f>
        <v>0</v>
      </c>
    </row>
    <row r="320" spans="1:10" ht="18.75" thickBot="1" x14ac:dyDescent="0.25">
      <c r="A320" s="224"/>
      <c r="B320" s="253"/>
      <c r="C320" s="224"/>
      <c r="D320" s="224"/>
      <c r="E320" s="254" t="s">
        <v>56</v>
      </c>
      <c r="F320" s="255">
        <f>SUM(F279:F319)</f>
        <v>0</v>
      </c>
      <c r="H320" s="256">
        <f>SUM(H279:H319)</f>
        <v>0</v>
      </c>
      <c r="J320" s="256">
        <f>SUM(J279:J319)</f>
        <v>0</v>
      </c>
    </row>
    <row r="321" spans="1:10" ht="18.75" thickBot="1" x14ac:dyDescent="0.25">
      <c r="A321" s="224"/>
      <c r="B321" s="253"/>
      <c r="C321" s="224"/>
      <c r="D321" s="224"/>
      <c r="E321" s="180"/>
      <c r="F321" s="257"/>
    </row>
    <row r="322" spans="1:10" ht="22.5" customHeight="1" thickBot="1" x14ac:dyDescent="0.25">
      <c r="A322" s="549" t="s">
        <v>289</v>
      </c>
      <c r="B322" s="550"/>
      <c r="C322" s="550"/>
      <c r="D322" s="550"/>
      <c r="E322" s="550"/>
      <c r="F322" s="551"/>
    </row>
    <row r="323" spans="1:10" ht="18.75" thickBot="1" x14ac:dyDescent="0.25">
      <c r="A323" s="258" t="s">
        <v>5</v>
      </c>
      <c r="B323" s="259" t="s">
        <v>6</v>
      </c>
      <c r="C323" s="260" t="s">
        <v>290</v>
      </c>
      <c r="D323" s="261" t="s">
        <v>8</v>
      </c>
      <c r="E323" s="9" t="s">
        <v>9</v>
      </c>
      <c r="F323" s="262" t="s">
        <v>10</v>
      </c>
      <c r="G323" s="13" t="s">
        <v>11</v>
      </c>
      <c r="H323" s="122" t="s">
        <v>12</v>
      </c>
      <c r="I323" s="15" t="s">
        <v>13</v>
      </c>
      <c r="J323" s="123" t="s">
        <v>14</v>
      </c>
    </row>
    <row r="324" spans="1:10" ht="162" x14ac:dyDescent="0.2">
      <c r="A324" s="263">
        <v>1.1000000000000001</v>
      </c>
      <c r="B324" s="264" t="s">
        <v>291</v>
      </c>
      <c r="C324" s="265"/>
      <c r="D324" s="266"/>
      <c r="E324" s="267"/>
      <c r="F324" s="268"/>
      <c r="G324" s="28"/>
      <c r="I324" s="30"/>
    </row>
    <row r="325" spans="1:10" ht="73.5" thickBot="1" x14ac:dyDescent="0.25">
      <c r="A325" s="269"/>
      <c r="B325" s="270" t="s">
        <v>292</v>
      </c>
      <c r="C325" s="271"/>
      <c r="D325" s="266"/>
      <c r="E325" s="267"/>
      <c r="F325" s="268"/>
      <c r="G325" s="28"/>
      <c r="I325" s="30"/>
    </row>
    <row r="326" spans="1:10" ht="18.75" thickBot="1" x14ac:dyDescent="0.25">
      <c r="A326" s="269"/>
      <c r="B326" s="272" t="s">
        <v>293</v>
      </c>
      <c r="C326" s="273"/>
      <c r="D326" s="274"/>
      <c r="E326" s="275"/>
      <c r="F326" s="268"/>
      <c r="G326" s="28"/>
      <c r="I326" s="30"/>
    </row>
    <row r="327" spans="1:10" x14ac:dyDescent="0.2">
      <c r="A327" s="276"/>
      <c r="B327" s="277"/>
      <c r="C327" s="271"/>
      <c r="D327" s="266"/>
      <c r="E327" s="267"/>
      <c r="F327" s="268"/>
      <c r="G327" s="28"/>
      <c r="I327" s="30"/>
    </row>
    <row r="328" spans="1:10" ht="108" x14ac:dyDescent="0.2">
      <c r="A328" s="269" t="s">
        <v>18</v>
      </c>
      <c r="B328" s="278" t="s">
        <v>294</v>
      </c>
      <c r="C328" s="279"/>
      <c r="D328" s="266" t="s">
        <v>81</v>
      </c>
      <c r="E328" s="140">
        <v>430.31625000000003</v>
      </c>
      <c r="F328" s="170">
        <f>E328*$C328</f>
        <v>0</v>
      </c>
      <c r="G328" s="28"/>
      <c r="H328" s="3">
        <f>G328*E328</f>
        <v>0</v>
      </c>
      <c r="I328" s="30"/>
      <c r="J328" s="3">
        <f>I328*H328</f>
        <v>0</v>
      </c>
    </row>
    <row r="329" spans="1:10" x14ac:dyDescent="0.2">
      <c r="A329" s="269"/>
      <c r="B329" s="280"/>
      <c r="C329" s="279"/>
      <c r="D329" s="266"/>
      <c r="E329" s="140"/>
      <c r="F329" s="268"/>
      <c r="G329" s="28"/>
      <c r="I329" s="30"/>
    </row>
    <row r="330" spans="1:10" ht="90" x14ac:dyDescent="0.2">
      <c r="A330" s="269" t="s">
        <v>21</v>
      </c>
      <c r="B330" s="278" t="s">
        <v>295</v>
      </c>
      <c r="C330" s="279"/>
      <c r="D330" s="266" t="s">
        <v>81</v>
      </c>
      <c r="E330" s="140">
        <v>640</v>
      </c>
      <c r="F330" s="170">
        <f>E330*$C330</f>
        <v>0</v>
      </c>
      <c r="G330" s="28"/>
      <c r="H330" s="3">
        <f>G330*E330</f>
        <v>0</v>
      </c>
      <c r="I330" s="30"/>
      <c r="J330" s="3">
        <f>I330*H330</f>
        <v>0</v>
      </c>
    </row>
    <row r="331" spans="1:10" ht="18.75" thickBot="1" x14ac:dyDescent="0.25">
      <c r="A331" s="276"/>
      <c r="B331" s="278"/>
      <c r="C331" s="279"/>
      <c r="D331" s="266"/>
      <c r="E331" s="267"/>
      <c r="F331" s="170"/>
      <c r="G331" s="28"/>
      <c r="I331" s="30"/>
    </row>
    <row r="332" spans="1:10" ht="18.75" thickBot="1" x14ac:dyDescent="0.25">
      <c r="A332" s="269">
        <v>1.2</v>
      </c>
      <c r="B332" s="272" t="s">
        <v>296</v>
      </c>
      <c r="C332" s="28"/>
      <c r="D332" s="274"/>
      <c r="E332" s="275"/>
      <c r="F332" s="170"/>
      <c r="G332" s="28"/>
      <c r="I332" s="30"/>
    </row>
    <row r="333" spans="1:10" x14ac:dyDescent="0.2">
      <c r="A333" s="269"/>
      <c r="B333" s="281" t="s">
        <v>297</v>
      </c>
      <c r="C333" s="279"/>
      <c r="D333" s="266"/>
      <c r="E333" s="267"/>
      <c r="F333" s="170"/>
      <c r="G333" s="28"/>
      <c r="I333" s="30"/>
    </row>
    <row r="334" spans="1:10" x14ac:dyDescent="0.2">
      <c r="A334" s="269" t="s">
        <v>18</v>
      </c>
      <c r="B334" s="280" t="s">
        <v>298</v>
      </c>
      <c r="C334" s="279"/>
      <c r="D334" s="266" t="s">
        <v>81</v>
      </c>
      <c r="E334" s="140">
        <v>306.97874999999999</v>
      </c>
      <c r="F334" s="170">
        <f>E334*$C334</f>
        <v>0</v>
      </c>
      <c r="G334" s="28"/>
      <c r="H334" s="3">
        <f>G334*E334</f>
        <v>0</v>
      </c>
      <c r="I334" s="30"/>
      <c r="J334" s="3">
        <f>I334*H334</f>
        <v>0</v>
      </c>
    </row>
    <row r="335" spans="1:10" x14ac:dyDescent="0.2">
      <c r="A335" s="269"/>
      <c r="B335" s="280"/>
      <c r="C335" s="279"/>
      <c r="D335" s="266"/>
      <c r="E335" s="140"/>
      <c r="F335" s="170"/>
      <c r="G335" s="28"/>
      <c r="I335" s="30"/>
    </row>
    <row r="336" spans="1:10" x14ac:dyDescent="0.2">
      <c r="A336" s="269" t="s">
        <v>21</v>
      </c>
      <c r="B336" s="280" t="s">
        <v>299</v>
      </c>
      <c r="C336" s="279"/>
      <c r="D336" s="266" t="s">
        <v>81</v>
      </c>
      <c r="E336" s="140">
        <v>107.25</v>
      </c>
      <c r="F336" s="170">
        <f>E336*$C336</f>
        <v>0</v>
      </c>
      <c r="G336" s="28"/>
      <c r="H336" s="3">
        <f>G336*E336</f>
        <v>0</v>
      </c>
      <c r="I336" s="30"/>
      <c r="J336" s="3">
        <f>I336*H336</f>
        <v>0</v>
      </c>
    </row>
    <row r="337" spans="1:10" x14ac:dyDescent="0.2">
      <c r="A337" s="269"/>
      <c r="B337" s="280" t="s">
        <v>300</v>
      </c>
      <c r="C337" s="279"/>
      <c r="D337" s="266" t="s">
        <v>81</v>
      </c>
      <c r="E337" s="140">
        <v>123.71775</v>
      </c>
      <c r="F337" s="170">
        <f>E337*$C337</f>
        <v>0</v>
      </c>
      <c r="G337" s="28"/>
      <c r="H337" s="3">
        <f>G337*E337</f>
        <v>0</v>
      </c>
      <c r="I337" s="30"/>
      <c r="J337" s="3">
        <f>I337*H337</f>
        <v>0</v>
      </c>
    </row>
    <row r="338" spans="1:10" x14ac:dyDescent="0.2">
      <c r="A338" s="269"/>
      <c r="B338" s="280"/>
      <c r="C338" s="279"/>
      <c r="D338" s="266"/>
      <c r="E338" s="140"/>
      <c r="F338" s="170"/>
      <c r="G338" s="28"/>
      <c r="I338" s="30"/>
    </row>
    <row r="339" spans="1:10" x14ac:dyDescent="0.2">
      <c r="A339" s="269" t="s">
        <v>23</v>
      </c>
      <c r="B339" s="280" t="s">
        <v>301</v>
      </c>
      <c r="C339" s="279"/>
      <c r="D339" s="266" t="s">
        <v>81</v>
      </c>
      <c r="E339" s="140">
        <v>107.25</v>
      </c>
      <c r="F339" s="170">
        <f>E339*$C339</f>
        <v>0</v>
      </c>
      <c r="G339" s="28"/>
      <c r="H339" s="3">
        <f>G339*E339</f>
        <v>0</v>
      </c>
      <c r="I339" s="30"/>
      <c r="J339" s="3">
        <f>I339*H339</f>
        <v>0</v>
      </c>
    </row>
    <row r="340" spans="1:10" x14ac:dyDescent="0.2">
      <c r="A340" s="269"/>
      <c r="B340" s="280" t="s">
        <v>300</v>
      </c>
      <c r="C340" s="279"/>
      <c r="D340" s="266" t="s">
        <v>81</v>
      </c>
      <c r="E340" s="140">
        <v>123.71775</v>
      </c>
      <c r="F340" s="170">
        <f>E340*$C340</f>
        <v>0</v>
      </c>
      <c r="G340" s="28"/>
      <c r="H340" s="3">
        <f>G340*E340</f>
        <v>0</v>
      </c>
      <c r="I340" s="30"/>
      <c r="J340" s="3">
        <f>I340*H340</f>
        <v>0</v>
      </c>
    </row>
    <row r="341" spans="1:10" x14ac:dyDescent="0.2">
      <c r="A341" s="269"/>
      <c r="B341" s="280"/>
      <c r="C341" s="279"/>
      <c r="D341" s="266"/>
      <c r="E341" s="140"/>
      <c r="F341" s="170"/>
      <c r="G341" s="28"/>
      <c r="I341" s="30"/>
    </row>
    <row r="342" spans="1:10" ht="36" x14ac:dyDescent="0.2">
      <c r="A342" s="269" t="s">
        <v>25</v>
      </c>
      <c r="B342" s="278" t="s">
        <v>302</v>
      </c>
      <c r="C342" s="279"/>
      <c r="D342" s="266" t="s">
        <v>81</v>
      </c>
      <c r="E342" s="140">
        <v>107.25</v>
      </c>
      <c r="F342" s="170">
        <f>E342*$C342</f>
        <v>0</v>
      </c>
      <c r="G342" s="28"/>
      <c r="H342" s="3">
        <f>G342*E342</f>
        <v>0</v>
      </c>
      <c r="I342" s="30"/>
      <c r="J342" s="3">
        <f>I342*H342</f>
        <v>0</v>
      </c>
    </row>
    <row r="343" spans="1:10" x14ac:dyDescent="0.2">
      <c r="A343" s="269"/>
      <c r="B343" s="280" t="s">
        <v>300</v>
      </c>
      <c r="C343" s="279"/>
      <c r="D343" s="266" t="s">
        <v>81</v>
      </c>
      <c r="E343" s="140">
        <v>123.71775</v>
      </c>
      <c r="F343" s="170">
        <f>E343*$C343</f>
        <v>0</v>
      </c>
      <c r="G343" s="28"/>
      <c r="H343" s="3">
        <f>G343*E343</f>
        <v>0</v>
      </c>
      <c r="I343" s="30"/>
      <c r="J343" s="3">
        <f>I343*H343</f>
        <v>0</v>
      </c>
    </row>
    <row r="344" spans="1:10" x14ac:dyDescent="0.2">
      <c r="A344" s="269"/>
      <c r="B344" s="280"/>
      <c r="C344" s="279"/>
      <c r="D344" s="266"/>
      <c r="E344" s="267"/>
      <c r="F344" s="170"/>
      <c r="G344" s="28"/>
      <c r="I344" s="30"/>
    </row>
    <row r="345" spans="1:10" x14ac:dyDescent="0.2">
      <c r="A345" s="269"/>
      <c r="B345" s="281" t="s">
        <v>303</v>
      </c>
      <c r="C345" s="279"/>
      <c r="D345" s="266"/>
      <c r="E345" s="267"/>
      <c r="F345" s="170"/>
      <c r="G345" s="28"/>
      <c r="I345" s="30"/>
    </row>
    <row r="346" spans="1:10" x14ac:dyDescent="0.2">
      <c r="A346" s="269" t="s">
        <v>27</v>
      </c>
      <c r="B346" s="280" t="s">
        <v>298</v>
      </c>
      <c r="C346" s="279"/>
      <c r="D346" s="266" t="s">
        <v>81</v>
      </c>
      <c r="E346" s="140">
        <v>0</v>
      </c>
      <c r="F346" s="170">
        <f>E346*$C346</f>
        <v>0</v>
      </c>
      <c r="G346" s="28"/>
      <c r="H346" s="3">
        <f>G346*E346</f>
        <v>0</v>
      </c>
      <c r="I346" s="30"/>
      <c r="J346" s="3">
        <f>I346*H346</f>
        <v>0</v>
      </c>
    </row>
    <row r="347" spans="1:10" x14ac:dyDescent="0.2">
      <c r="A347" s="269"/>
      <c r="B347" s="280"/>
      <c r="C347" s="279"/>
      <c r="D347" s="266"/>
      <c r="E347" s="140"/>
      <c r="F347" s="170"/>
      <c r="G347" s="28"/>
      <c r="I347" s="30"/>
    </row>
    <row r="348" spans="1:10" x14ac:dyDescent="0.2">
      <c r="A348" s="269" t="s">
        <v>30</v>
      </c>
      <c r="B348" s="280" t="s">
        <v>299</v>
      </c>
      <c r="C348" s="279"/>
      <c r="D348" s="266" t="s">
        <v>81</v>
      </c>
      <c r="E348" s="140">
        <v>55</v>
      </c>
      <c r="F348" s="170">
        <f>E348*$C348</f>
        <v>0</v>
      </c>
      <c r="G348" s="28"/>
      <c r="H348" s="3">
        <f>G348*E348</f>
        <v>0</v>
      </c>
      <c r="I348" s="30"/>
      <c r="J348" s="3">
        <f>I348*H348</f>
        <v>0</v>
      </c>
    </row>
    <row r="349" spans="1:10" x14ac:dyDescent="0.2">
      <c r="A349" s="269"/>
      <c r="B349" s="280" t="s">
        <v>300</v>
      </c>
      <c r="C349" s="279"/>
      <c r="D349" s="266" t="s">
        <v>81</v>
      </c>
      <c r="E349" s="140">
        <v>80</v>
      </c>
      <c r="F349" s="170">
        <f>E349*$C349</f>
        <v>0</v>
      </c>
      <c r="G349" s="28"/>
      <c r="H349" s="3">
        <f>G349*E349</f>
        <v>0</v>
      </c>
      <c r="I349" s="30"/>
      <c r="J349" s="3">
        <f>I349*H349</f>
        <v>0</v>
      </c>
    </row>
    <row r="350" spans="1:10" x14ac:dyDescent="0.2">
      <c r="A350" s="269"/>
      <c r="B350" s="280"/>
      <c r="C350" s="279"/>
      <c r="D350" s="266"/>
      <c r="E350" s="140"/>
      <c r="F350" s="170"/>
      <c r="G350" s="28"/>
      <c r="I350" s="30"/>
    </row>
    <row r="351" spans="1:10" x14ac:dyDescent="0.2">
      <c r="A351" s="269" t="s">
        <v>109</v>
      </c>
      <c r="B351" s="280" t="s">
        <v>301</v>
      </c>
      <c r="C351" s="279"/>
      <c r="D351" s="266" t="s">
        <v>81</v>
      </c>
      <c r="E351" s="140">
        <v>325</v>
      </c>
      <c r="F351" s="170">
        <f>E351*$C351</f>
        <v>0</v>
      </c>
      <c r="G351" s="28"/>
      <c r="H351" s="3">
        <f>G351*E351</f>
        <v>0</v>
      </c>
      <c r="I351" s="30"/>
      <c r="J351" s="3">
        <f>I351*H351</f>
        <v>0</v>
      </c>
    </row>
    <row r="352" spans="1:10" x14ac:dyDescent="0.2">
      <c r="A352" s="269"/>
      <c r="B352" s="280" t="s">
        <v>300</v>
      </c>
      <c r="C352" s="279"/>
      <c r="D352" s="266" t="s">
        <v>81</v>
      </c>
      <c r="E352" s="140">
        <v>410</v>
      </c>
      <c r="F352" s="170">
        <f>E352*$C352</f>
        <v>0</v>
      </c>
      <c r="G352" s="28"/>
      <c r="H352" s="3">
        <f>G352*E352</f>
        <v>0</v>
      </c>
      <c r="I352" s="30"/>
      <c r="J352" s="3">
        <f>I352*H352</f>
        <v>0</v>
      </c>
    </row>
    <row r="353" spans="1:10" x14ac:dyDescent="0.2">
      <c r="A353" s="269"/>
      <c r="B353" s="280"/>
      <c r="C353" s="279"/>
      <c r="D353" s="266"/>
      <c r="E353" s="140"/>
      <c r="F353" s="170"/>
      <c r="G353" s="28"/>
      <c r="I353" s="30"/>
    </row>
    <row r="354" spans="1:10" ht="36" x14ac:dyDescent="0.2">
      <c r="A354" s="269" t="s">
        <v>111</v>
      </c>
      <c r="B354" s="278" t="s">
        <v>302</v>
      </c>
      <c r="C354" s="279"/>
      <c r="D354" s="266" t="s">
        <v>81</v>
      </c>
      <c r="E354" s="140">
        <v>365</v>
      </c>
      <c r="F354" s="170">
        <f>E354*$C354</f>
        <v>0</v>
      </c>
      <c r="G354" s="28"/>
      <c r="H354" s="3">
        <f>G354*E354</f>
        <v>0</v>
      </c>
      <c r="I354" s="30"/>
      <c r="J354" s="3">
        <f>I354*H354</f>
        <v>0</v>
      </c>
    </row>
    <row r="355" spans="1:10" x14ac:dyDescent="0.2">
      <c r="A355" s="269"/>
      <c r="B355" s="280" t="s">
        <v>300</v>
      </c>
      <c r="C355" s="279"/>
      <c r="D355" s="266" t="s">
        <v>81</v>
      </c>
      <c r="E355" s="140">
        <v>480</v>
      </c>
      <c r="F355" s="170">
        <f>E355*$C355</f>
        <v>0</v>
      </c>
      <c r="G355" s="28"/>
      <c r="H355" s="3">
        <f>G355*E355</f>
        <v>0</v>
      </c>
      <c r="I355" s="30"/>
      <c r="J355" s="3">
        <f>I355*H355</f>
        <v>0</v>
      </c>
    </row>
    <row r="356" spans="1:10" ht="18.75" thickBot="1" x14ac:dyDescent="0.25">
      <c r="A356" s="269"/>
      <c r="B356" s="282"/>
      <c r="C356" s="83"/>
      <c r="D356" s="283"/>
      <c r="E356" s="284"/>
      <c r="F356" s="167"/>
      <c r="G356" s="28"/>
      <c r="I356" s="30"/>
    </row>
    <row r="357" spans="1:10" ht="36.75" thickBot="1" x14ac:dyDescent="0.25">
      <c r="A357" s="269">
        <v>1.3</v>
      </c>
      <c r="B357" s="285" t="s">
        <v>304</v>
      </c>
      <c r="C357" s="83"/>
      <c r="D357" s="283"/>
      <c r="E357" s="284"/>
      <c r="F357" s="167"/>
      <c r="G357" s="28"/>
      <c r="I357" s="30"/>
    </row>
    <row r="358" spans="1:10" ht="56.25" x14ac:dyDescent="0.2">
      <c r="A358" s="269"/>
      <c r="B358" s="286" t="s">
        <v>305</v>
      </c>
      <c r="C358" s="83"/>
      <c r="D358" s="283"/>
      <c r="E358" s="284"/>
      <c r="F358" s="167"/>
      <c r="G358" s="28"/>
      <c r="I358" s="30"/>
    </row>
    <row r="359" spans="1:10" x14ac:dyDescent="0.2">
      <c r="A359" s="269"/>
      <c r="B359" s="280"/>
      <c r="C359" s="83"/>
      <c r="D359" s="283"/>
      <c r="E359" s="284"/>
      <c r="F359" s="167"/>
      <c r="G359" s="28"/>
      <c r="I359" s="30"/>
    </row>
    <row r="360" spans="1:10" x14ac:dyDescent="0.2">
      <c r="A360" s="269" t="s">
        <v>18</v>
      </c>
      <c r="B360" s="280" t="s">
        <v>306</v>
      </c>
      <c r="C360" s="279"/>
      <c r="D360" s="266" t="s">
        <v>81</v>
      </c>
      <c r="E360" s="140">
        <v>0</v>
      </c>
      <c r="F360" s="170">
        <f t="shared" ref="F360:F367" si="28">E360*$C360</f>
        <v>0</v>
      </c>
      <c r="G360" s="28"/>
      <c r="H360" s="3">
        <f t="shared" ref="H360:H367" si="29">G360*E360</f>
        <v>0</v>
      </c>
      <c r="I360" s="30"/>
      <c r="J360" s="3">
        <f t="shared" ref="J360:J367" si="30">I360*H360</f>
        <v>0</v>
      </c>
    </row>
    <row r="361" spans="1:10" x14ac:dyDescent="0.2">
      <c r="A361" s="269" t="s">
        <v>21</v>
      </c>
      <c r="B361" s="280" t="s">
        <v>307</v>
      </c>
      <c r="C361" s="279"/>
      <c r="D361" s="266" t="s">
        <v>81</v>
      </c>
      <c r="E361" s="140">
        <v>0</v>
      </c>
      <c r="F361" s="170">
        <f t="shared" si="28"/>
        <v>0</v>
      </c>
      <c r="G361" s="28"/>
      <c r="H361" s="3">
        <f t="shared" si="29"/>
        <v>0</v>
      </c>
      <c r="I361" s="30"/>
      <c r="J361" s="3">
        <f t="shared" si="30"/>
        <v>0</v>
      </c>
    </row>
    <row r="362" spans="1:10" x14ac:dyDescent="0.2">
      <c r="A362" s="269" t="s">
        <v>23</v>
      </c>
      <c r="B362" s="280" t="s">
        <v>308</v>
      </c>
      <c r="C362" s="279"/>
      <c r="D362" s="266" t="s">
        <v>81</v>
      </c>
      <c r="E362" s="137">
        <v>0</v>
      </c>
      <c r="F362" s="170">
        <f t="shared" si="28"/>
        <v>0</v>
      </c>
      <c r="G362" s="28"/>
      <c r="H362" s="3">
        <f t="shared" si="29"/>
        <v>0</v>
      </c>
      <c r="I362" s="30"/>
      <c r="J362" s="3">
        <f t="shared" si="30"/>
        <v>0</v>
      </c>
    </row>
    <row r="363" spans="1:10" x14ac:dyDescent="0.2">
      <c r="A363" s="269" t="s">
        <v>25</v>
      </c>
      <c r="B363" s="280" t="s">
        <v>309</v>
      </c>
      <c r="C363" s="279"/>
      <c r="D363" s="266" t="s">
        <v>81</v>
      </c>
      <c r="E363" s="137">
        <v>0</v>
      </c>
      <c r="F363" s="170">
        <f t="shared" si="28"/>
        <v>0</v>
      </c>
      <c r="G363" s="28"/>
      <c r="H363" s="3">
        <f t="shared" si="29"/>
        <v>0</v>
      </c>
      <c r="I363" s="30"/>
      <c r="J363" s="3">
        <f t="shared" si="30"/>
        <v>0</v>
      </c>
    </row>
    <row r="364" spans="1:10" x14ac:dyDescent="0.2">
      <c r="A364" s="269" t="s">
        <v>27</v>
      </c>
      <c r="B364" s="280" t="s">
        <v>310</v>
      </c>
      <c r="C364" s="279"/>
      <c r="D364" s="266" t="s">
        <v>81</v>
      </c>
      <c r="E364" s="137"/>
      <c r="F364" s="170">
        <f t="shared" si="28"/>
        <v>0</v>
      </c>
      <c r="G364" s="28"/>
      <c r="H364" s="3">
        <f t="shared" si="29"/>
        <v>0</v>
      </c>
      <c r="I364" s="30"/>
      <c r="J364" s="3">
        <f t="shared" si="30"/>
        <v>0</v>
      </c>
    </row>
    <row r="365" spans="1:10" x14ac:dyDescent="0.2">
      <c r="A365" s="269" t="s">
        <v>30</v>
      </c>
      <c r="B365" s="280" t="s">
        <v>311</v>
      </c>
      <c r="C365" s="279"/>
      <c r="D365" s="266" t="s">
        <v>81</v>
      </c>
      <c r="E365" s="137">
        <v>20</v>
      </c>
      <c r="F365" s="170">
        <f t="shared" si="28"/>
        <v>0</v>
      </c>
      <c r="G365" s="28"/>
      <c r="H365" s="3">
        <f t="shared" si="29"/>
        <v>0</v>
      </c>
      <c r="I365" s="30"/>
      <c r="J365" s="3">
        <f t="shared" si="30"/>
        <v>0</v>
      </c>
    </row>
    <row r="366" spans="1:10" x14ac:dyDescent="0.2">
      <c r="A366" s="269" t="s">
        <v>109</v>
      </c>
      <c r="B366" s="280" t="s">
        <v>312</v>
      </c>
      <c r="C366" s="279"/>
      <c r="D366" s="266" t="s">
        <v>81</v>
      </c>
      <c r="E366" s="137">
        <v>45</v>
      </c>
      <c r="F366" s="170">
        <f t="shared" si="28"/>
        <v>0</v>
      </c>
      <c r="G366" s="28"/>
      <c r="H366" s="3">
        <f t="shared" si="29"/>
        <v>0</v>
      </c>
      <c r="I366" s="30"/>
      <c r="J366" s="3">
        <f t="shared" si="30"/>
        <v>0</v>
      </c>
    </row>
    <row r="367" spans="1:10" x14ac:dyDescent="0.2">
      <c r="A367" s="269" t="s">
        <v>111</v>
      </c>
      <c r="B367" s="280" t="s">
        <v>313</v>
      </c>
      <c r="C367" s="279"/>
      <c r="D367" s="266" t="s">
        <v>81</v>
      </c>
      <c r="E367" s="140">
        <v>45</v>
      </c>
      <c r="F367" s="170">
        <f t="shared" si="28"/>
        <v>0</v>
      </c>
      <c r="G367" s="28"/>
      <c r="H367" s="3">
        <f t="shared" si="29"/>
        <v>0</v>
      </c>
      <c r="I367" s="30"/>
      <c r="J367" s="3">
        <f t="shared" si="30"/>
        <v>0</v>
      </c>
    </row>
    <row r="368" spans="1:10" ht="18.75" thickBot="1" x14ac:dyDescent="0.25">
      <c r="A368" s="269"/>
      <c r="B368" s="280"/>
      <c r="C368" s="83"/>
      <c r="D368" s="283"/>
      <c r="E368" s="284"/>
      <c r="F368" s="167"/>
      <c r="G368" s="28"/>
      <c r="I368" s="30"/>
    </row>
    <row r="369" spans="1:10" ht="18.75" thickBot="1" x14ac:dyDescent="0.25">
      <c r="A369" s="276">
        <v>2</v>
      </c>
      <c r="B369" s="272" t="s">
        <v>314</v>
      </c>
      <c r="C369" s="83"/>
      <c r="D369" s="283"/>
      <c r="E369" s="284"/>
      <c r="F369" s="167"/>
      <c r="G369" s="28"/>
      <c r="I369" s="30"/>
    </row>
    <row r="370" spans="1:10" x14ac:dyDescent="0.2">
      <c r="A370" s="269"/>
      <c r="B370" s="287"/>
      <c r="C370" s="83"/>
      <c r="D370" s="283"/>
      <c r="E370" s="284"/>
      <c r="F370" s="167"/>
      <c r="G370" s="28"/>
      <c r="I370" s="30"/>
    </row>
    <row r="371" spans="1:10" x14ac:dyDescent="0.2">
      <c r="A371" s="269" t="s">
        <v>18</v>
      </c>
      <c r="B371" s="288" t="s">
        <v>315</v>
      </c>
      <c r="C371" s="279"/>
      <c r="D371" s="266" t="s">
        <v>81</v>
      </c>
      <c r="E371" s="140">
        <v>378.3</v>
      </c>
      <c r="F371" s="170">
        <f>E371*$C371</f>
        <v>0</v>
      </c>
      <c r="G371" s="28"/>
      <c r="H371" s="3">
        <f>G371*E371</f>
        <v>0</v>
      </c>
      <c r="I371" s="30"/>
      <c r="J371" s="3">
        <f>I371*H371</f>
        <v>0</v>
      </c>
    </row>
    <row r="372" spans="1:10" x14ac:dyDescent="0.2">
      <c r="A372" s="269" t="s">
        <v>21</v>
      </c>
      <c r="B372" s="288" t="s">
        <v>316</v>
      </c>
      <c r="C372" s="279"/>
      <c r="D372" s="266" t="s">
        <v>81</v>
      </c>
      <c r="E372" s="140">
        <v>511.875</v>
      </c>
      <c r="F372" s="170">
        <f>E372*$C372</f>
        <v>0</v>
      </c>
      <c r="G372" s="28"/>
      <c r="H372" s="3">
        <f>G372*E372</f>
        <v>0</v>
      </c>
      <c r="I372" s="30"/>
      <c r="J372" s="3">
        <f>I372*H372</f>
        <v>0</v>
      </c>
    </row>
    <row r="373" spans="1:10" x14ac:dyDescent="0.2">
      <c r="A373" s="269" t="s">
        <v>23</v>
      </c>
      <c r="B373" s="288" t="s">
        <v>317</v>
      </c>
      <c r="C373" s="279"/>
      <c r="D373" s="266" t="s">
        <v>81</v>
      </c>
      <c r="E373" s="140">
        <v>660</v>
      </c>
      <c r="F373" s="170">
        <f>E373*$C373</f>
        <v>0</v>
      </c>
      <c r="G373" s="28"/>
      <c r="H373" s="3">
        <f>G373*E373</f>
        <v>0</v>
      </c>
      <c r="I373" s="30"/>
      <c r="J373" s="3">
        <f>I373*H373</f>
        <v>0</v>
      </c>
    </row>
    <row r="374" spans="1:10" x14ac:dyDescent="0.2">
      <c r="A374" s="269" t="s">
        <v>25</v>
      </c>
      <c r="B374" s="288" t="s">
        <v>316</v>
      </c>
      <c r="C374" s="279"/>
      <c r="D374" s="266" t="s">
        <v>81</v>
      </c>
      <c r="E374" s="140">
        <v>985</v>
      </c>
      <c r="F374" s="170">
        <f>E374*$C374</f>
        <v>0</v>
      </c>
      <c r="G374" s="28"/>
      <c r="H374" s="3">
        <f>G374*E374</f>
        <v>0</v>
      </c>
      <c r="I374" s="30"/>
      <c r="J374" s="3">
        <f>I374*H374</f>
        <v>0</v>
      </c>
    </row>
    <row r="375" spans="1:10" ht="18.75" thickBot="1" x14ac:dyDescent="0.25">
      <c r="A375" s="289"/>
      <c r="B375" s="282"/>
      <c r="C375" s="289"/>
      <c r="D375" s="290"/>
      <c r="E375" s="267"/>
      <c r="F375" s="268"/>
      <c r="G375" s="58"/>
      <c r="I375" s="60"/>
    </row>
    <row r="376" spans="1:10" ht="18.75" thickBot="1" x14ac:dyDescent="0.25">
      <c r="A376" s="283"/>
      <c r="B376" s="283"/>
      <c r="C376" s="283"/>
      <c r="D376" s="283"/>
      <c r="E376" s="63" t="s">
        <v>56</v>
      </c>
      <c r="F376" s="291">
        <f>SUM(F324:F375)</f>
        <v>0</v>
      </c>
      <c r="H376" s="292">
        <f>SUM(H324:H375)</f>
        <v>0</v>
      </c>
      <c r="J376" s="292">
        <f>SUM(J324:J375)</f>
        <v>0</v>
      </c>
    </row>
    <row r="377" spans="1:10" ht="18.75" thickBot="1" x14ac:dyDescent="0.25">
      <c r="A377" s="283"/>
      <c r="B377" s="283"/>
      <c r="C377" s="283"/>
      <c r="D377" s="283"/>
      <c r="E377" s="293"/>
      <c r="F377" s="294"/>
    </row>
    <row r="378" spans="1:10" ht="22.5" customHeight="1" thickBot="1" x14ac:dyDescent="0.25">
      <c r="A378" s="552" t="s">
        <v>318</v>
      </c>
      <c r="B378" s="553"/>
      <c r="C378" s="553"/>
      <c r="D378" s="553"/>
      <c r="E378" s="553"/>
      <c r="F378" s="554"/>
    </row>
    <row r="379" spans="1:10" ht="18.75" thickBot="1" x14ac:dyDescent="0.25">
      <c r="A379" s="295" t="s">
        <v>5</v>
      </c>
      <c r="B379" s="296" t="s">
        <v>6</v>
      </c>
      <c r="C379" s="297" t="s">
        <v>7</v>
      </c>
      <c r="D379" s="298" t="s">
        <v>8</v>
      </c>
      <c r="E379" s="11" t="s">
        <v>9</v>
      </c>
      <c r="F379" s="12" t="s">
        <v>10</v>
      </c>
      <c r="G379" s="13" t="s">
        <v>11</v>
      </c>
      <c r="H379" s="122" t="s">
        <v>12</v>
      </c>
      <c r="I379" s="15" t="s">
        <v>13</v>
      </c>
      <c r="J379" s="123" t="s">
        <v>14</v>
      </c>
    </row>
    <row r="380" spans="1:10" x14ac:dyDescent="0.2">
      <c r="A380" s="299"/>
      <c r="B380" s="300"/>
      <c r="C380" s="301"/>
      <c r="D380" s="301"/>
      <c r="E380" s="301"/>
      <c r="F380" s="302"/>
      <c r="G380" s="28"/>
      <c r="I380" s="30"/>
    </row>
    <row r="381" spans="1:10" ht="54" x14ac:dyDescent="0.2">
      <c r="A381" s="303">
        <v>1</v>
      </c>
      <c r="B381" s="304" t="s">
        <v>319</v>
      </c>
      <c r="C381" s="305"/>
      <c r="D381" s="306"/>
      <c r="E381" s="307"/>
      <c r="F381" s="305"/>
      <c r="G381" s="28"/>
      <c r="I381" s="30"/>
    </row>
    <row r="382" spans="1:10" x14ac:dyDescent="0.2">
      <c r="A382" s="303"/>
      <c r="B382" s="304"/>
      <c r="C382" s="308"/>
      <c r="D382" s="306"/>
      <c r="E382" s="307"/>
      <c r="F382" s="305"/>
      <c r="G382" s="28"/>
      <c r="I382" s="30"/>
    </row>
    <row r="383" spans="1:10" x14ac:dyDescent="0.2">
      <c r="A383" s="303" t="s">
        <v>18</v>
      </c>
      <c r="B383" s="309" t="s">
        <v>320</v>
      </c>
      <c r="C383" s="50"/>
      <c r="D383" s="229" t="s">
        <v>46</v>
      </c>
      <c r="E383" s="230">
        <v>12.1875</v>
      </c>
      <c r="F383" s="103">
        <f>E383*C383</f>
        <v>0</v>
      </c>
      <c r="G383" s="28"/>
      <c r="H383" s="3">
        <f>G383*E383</f>
        <v>0</v>
      </c>
      <c r="I383" s="30"/>
      <c r="J383" s="3">
        <f>I383*H383</f>
        <v>0</v>
      </c>
    </row>
    <row r="384" spans="1:10" x14ac:dyDescent="0.2">
      <c r="A384" s="303" t="s">
        <v>21</v>
      </c>
      <c r="B384" s="309" t="s">
        <v>321</v>
      </c>
      <c r="C384" s="50"/>
      <c r="D384" s="229" t="s">
        <v>46</v>
      </c>
      <c r="E384" s="230">
        <v>16.087499999999999</v>
      </c>
      <c r="F384" s="103">
        <f>E384*C384</f>
        <v>0</v>
      </c>
      <c r="G384" s="28"/>
      <c r="H384" s="3">
        <f>G384*E384</f>
        <v>0</v>
      </c>
      <c r="I384" s="30"/>
      <c r="J384" s="3">
        <f>I384*H384</f>
        <v>0</v>
      </c>
    </row>
    <row r="385" spans="1:10" x14ac:dyDescent="0.2">
      <c r="A385" s="303"/>
      <c r="B385" s="309"/>
      <c r="C385" s="50"/>
      <c r="E385" s="230"/>
      <c r="F385" s="103"/>
      <c r="G385" s="28"/>
      <c r="I385" s="30"/>
    </row>
    <row r="386" spans="1:10" ht="90" x14ac:dyDescent="0.2">
      <c r="A386" s="303">
        <v>2</v>
      </c>
      <c r="B386" s="304" t="s">
        <v>322</v>
      </c>
      <c r="C386" s="50"/>
      <c r="D386" s="229" t="s">
        <v>46</v>
      </c>
      <c r="E386" s="230">
        <v>17.55</v>
      </c>
      <c r="F386" s="103">
        <f>E386*C386</f>
        <v>0</v>
      </c>
      <c r="G386" s="28"/>
      <c r="H386" s="3">
        <f>G386*E386</f>
        <v>0</v>
      </c>
      <c r="I386" s="30"/>
      <c r="J386" s="3">
        <f>I386*H386</f>
        <v>0</v>
      </c>
    </row>
    <row r="387" spans="1:10" x14ac:dyDescent="0.2">
      <c r="A387" s="310"/>
      <c r="B387" s="309"/>
      <c r="C387" s="50"/>
      <c r="D387" s="229"/>
      <c r="E387" s="230"/>
      <c r="F387" s="103"/>
      <c r="G387" s="28"/>
      <c r="I387" s="30"/>
    </row>
    <row r="388" spans="1:10" ht="144" x14ac:dyDescent="0.2">
      <c r="A388" s="303">
        <v>3</v>
      </c>
      <c r="B388" s="304" t="s">
        <v>323</v>
      </c>
      <c r="C388" s="50"/>
      <c r="D388" s="229"/>
      <c r="E388" s="230"/>
      <c r="F388" s="103"/>
      <c r="G388" s="28"/>
      <c r="I388" s="30"/>
    </row>
    <row r="389" spans="1:10" x14ac:dyDescent="0.2">
      <c r="A389" s="303"/>
      <c r="B389" s="304"/>
      <c r="C389" s="50"/>
      <c r="D389" s="229"/>
      <c r="E389" s="230"/>
      <c r="F389" s="103"/>
      <c r="G389" s="28"/>
      <c r="I389" s="30"/>
    </row>
    <row r="390" spans="1:10" x14ac:dyDescent="0.2">
      <c r="A390" s="303" t="s">
        <v>324</v>
      </c>
      <c r="B390" s="304" t="s">
        <v>325</v>
      </c>
      <c r="C390" s="50"/>
      <c r="D390" s="229" t="s">
        <v>20</v>
      </c>
      <c r="E390" s="230">
        <v>29.25</v>
      </c>
      <c r="F390" s="103">
        <f>E390*C390</f>
        <v>0</v>
      </c>
      <c r="G390" s="28"/>
      <c r="H390" s="3">
        <f>G390*E390</f>
        <v>0</v>
      </c>
      <c r="I390" s="30"/>
      <c r="J390" s="3">
        <f>I390*H390</f>
        <v>0</v>
      </c>
    </row>
    <row r="391" spans="1:10" x14ac:dyDescent="0.2">
      <c r="A391" s="303" t="s">
        <v>326</v>
      </c>
      <c r="B391" s="304" t="s">
        <v>327</v>
      </c>
      <c r="C391" s="50"/>
      <c r="D391" s="229" t="s">
        <v>20</v>
      </c>
      <c r="E391" s="34">
        <v>175</v>
      </c>
      <c r="F391" s="103">
        <f>E391*C391</f>
        <v>0</v>
      </c>
      <c r="G391" s="28"/>
      <c r="H391" s="3">
        <f>G391*E391</f>
        <v>0</v>
      </c>
      <c r="I391" s="30"/>
      <c r="J391" s="3">
        <f>I391*H391</f>
        <v>0</v>
      </c>
    </row>
    <row r="392" spans="1:10" x14ac:dyDescent="0.2">
      <c r="A392" s="303"/>
      <c r="B392" s="304"/>
      <c r="C392" s="50"/>
      <c r="D392" s="229"/>
      <c r="E392" s="230"/>
      <c r="F392" s="103"/>
      <c r="G392" s="28"/>
      <c r="I392" s="30"/>
    </row>
    <row r="393" spans="1:10" x14ac:dyDescent="0.2">
      <c r="A393" s="303" t="s">
        <v>328</v>
      </c>
      <c r="B393" s="309" t="s">
        <v>329</v>
      </c>
      <c r="C393" s="50"/>
      <c r="D393" s="229" t="s">
        <v>20</v>
      </c>
      <c r="E393" s="102">
        <v>21.177</v>
      </c>
      <c r="F393" s="103">
        <f>E393*C393</f>
        <v>0</v>
      </c>
      <c r="G393" s="28"/>
      <c r="H393" s="3">
        <f>G393*E393</f>
        <v>0</v>
      </c>
      <c r="I393" s="30"/>
      <c r="J393" s="3">
        <f>I393*H393</f>
        <v>0</v>
      </c>
    </row>
    <row r="394" spans="1:10" x14ac:dyDescent="0.2">
      <c r="A394" s="303" t="s">
        <v>326</v>
      </c>
      <c r="B394" s="309" t="s">
        <v>330</v>
      </c>
      <c r="C394" s="50"/>
      <c r="D394" s="229" t="s">
        <v>20</v>
      </c>
      <c r="E394" s="102">
        <v>27.885000000000002</v>
      </c>
      <c r="F394" s="103">
        <f>E394*C394</f>
        <v>0</v>
      </c>
      <c r="G394" s="28"/>
      <c r="H394" s="3">
        <f>G394*E394</f>
        <v>0</v>
      </c>
      <c r="I394" s="30"/>
      <c r="J394" s="3">
        <f>I394*H394</f>
        <v>0</v>
      </c>
    </row>
    <row r="395" spans="1:10" x14ac:dyDescent="0.2">
      <c r="A395" s="303"/>
      <c r="B395" s="309"/>
      <c r="C395" s="50"/>
      <c r="D395" s="229"/>
      <c r="E395" s="102"/>
      <c r="F395" s="103"/>
      <c r="G395" s="28"/>
      <c r="I395" s="30"/>
    </row>
    <row r="396" spans="1:10" x14ac:dyDescent="0.2">
      <c r="A396" s="303" t="s">
        <v>23</v>
      </c>
      <c r="B396" s="309" t="s">
        <v>331</v>
      </c>
      <c r="C396" s="50"/>
      <c r="D396" s="229" t="s">
        <v>20</v>
      </c>
      <c r="E396" s="102">
        <v>53.63</v>
      </c>
      <c r="F396" s="103">
        <f>E396*C396</f>
        <v>0</v>
      </c>
      <c r="G396" s="28"/>
      <c r="H396" s="3">
        <f>G396*E396</f>
        <v>0</v>
      </c>
      <c r="I396" s="30"/>
      <c r="J396" s="3">
        <f>I396*H396</f>
        <v>0</v>
      </c>
    </row>
    <row r="397" spans="1:10" x14ac:dyDescent="0.2">
      <c r="A397" s="303"/>
      <c r="B397" s="309"/>
      <c r="C397" s="50"/>
      <c r="D397" s="229"/>
      <c r="E397" s="230"/>
      <c r="F397" s="103"/>
      <c r="G397" s="28"/>
      <c r="I397" s="30"/>
    </row>
    <row r="398" spans="1:10" ht="36" x14ac:dyDescent="0.2">
      <c r="A398" s="311" t="s">
        <v>332</v>
      </c>
      <c r="B398" s="304" t="s">
        <v>333</v>
      </c>
      <c r="C398" s="50"/>
      <c r="D398" s="229" t="s">
        <v>46</v>
      </c>
      <c r="E398" s="230">
        <v>34.125</v>
      </c>
      <c r="F398" s="103">
        <f>E398*C398</f>
        <v>0</v>
      </c>
      <c r="G398" s="28"/>
      <c r="H398" s="3">
        <f>G398*E398</f>
        <v>0</v>
      </c>
      <c r="I398" s="30"/>
      <c r="J398" s="3">
        <f>I398*H398</f>
        <v>0</v>
      </c>
    </row>
    <row r="399" spans="1:10" x14ac:dyDescent="0.2">
      <c r="A399" s="311"/>
      <c r="B399" s="309"/>
      <c r="C399" s="50"/>
      <c r="D399" s="229"/>
      <c r="E399" s="230"/>
      <c r="F399" s="103"/>
      <c r="G399" s="28"/>
      <c r="I399" s="30"/>
    </row>
    <row r="400" spans="1:10" ht="90" x14ac:dyDescent="0.2">
      <c r="A400" s="311" t="s">
        <v>334</v>
      </c>
      <c r="B400" s="312" t="s">
        <v>335</v>
      </c>
      <c r="C400" s="50"/>
      <c r="D400" s="229" t="s">
        <v>46</v>
      </c>
      <c r="E400" s="230">
        <v>39</v>
      </c>
      <c r="F400" s="103">
        <f>E400*C400</f>
        <v>0</v>
      </c>
      <c r="G400" s="28"/>
      <c r="H400" s="3">
        <f>G400*E400</f>
        <v>0</v>
      </c>
      <c r="I400" s="30"/>
      <c r="J400" s="3">
        <f>I400*H400</f>
        <v>0</v>
      </c>
    </row>
    <row r="401" spans="1:10" x14ac:dyDescent="0.2">
      <c r="A401" s="311"/>
      <c r="B401" s="312"/>
      <c r="C401" s="50"/>
      <c r="D401" s="229"/>
      <c r="E401" s="230"/>
      <c r="F401" s="103"/>
      <c r="G401" s="28"/>
      <c r="I401" s="30"/>
    </row>
    <row r="402" spans="1:10" ht="72" x14ac:dyDescent="0.2">
      <c r="A402" s="311" t="s">
        <v>27</v>
      </c>
      <c r="B402" s="312" t="s">
        <v>336</v>
      </c>
      <c r="C402" s="32"/>
      <c r="D402" s="229" t="s">
        <v>46</v>
      </c>
      <c r="E402" s="230">
        <v>58.5</v>
      </c>
      <c r="F402" s="103">
        <f>E402*C402</f>
        <v>0</v>
      </c>
      <c r="G402" s="28"/>
      <c r="H402" s="3">
        <f>G402*E402</f>
        <v>0</v>
      </c>
      <c r="I402" s="30"/>
      <c r="J402" s="3">
        <f>I402*H402</f>
        <v>0</v>
      </c>
    </row>
    <row r="403" spans="1:10" x14ac:dyDescent="0.2">
      <c r="A403" s="303"/>
      <c r="B403" s="312"/>
      <c r="C403" s="32"/>
      <c r="D403" s="229"/>
      <c r="E403" s="230"/>
      <c r="F403" s="103"/>
      <c r="G403" s="28"/>
      <c r="I403" s="30"/>
    </row>
    <row r="404" spans="1:10" x14ac:dyDescent="0.2">
      <c r="A404" s="303">
        <v>4</v>
      </c>
      <c r="B404" s="309" t="s">
        <v>337</v>
      </c>
      <c r="C404" s="32"/>
      <c r="D404" s="229"/>
      <c r="E404" s="230"/>
      <c r="F404" s="103"/>
      <c r="G404" s="28"/>
      <c r="I404" s="30"/>
    </row>
    <row r="405" spans="1:10" x14ac:dyDescent="0.2">
      <c r="A405" s="303"/>
      <c r="B405" s="309" t="s">
        <v>338</v>
      </c>
      <c r="C405" s="32"/>
      <c r="D405" s="229"/>
      <c r="E405" s="230"/>
      <c r="F405" s="103"/>
      <c r="G405" s="28"/>
      <c r="I405" s="30"/>
    </row>
    <row r="406" spans="1:10" x14ac:dyDescent="0.2">
      <c r="A406" s="303" t="s">
        <v>18</v>
      </c>
      <c r="B406" s="309" t="s">
        <v>339</v>
      </c>
      <c r="C406" s="32"/>
      <c r="D406" s="229" t="s">
        <v>81</v>
      </c>
      <c r="E406" s="230">
        <v>6.8250000000000002</v>
      </c>
      <c r="F406" s="103">
        <f>E406*C406</f>
        <v>0</v>
      </c>
      <c r="G406" s="28"/>
      <c r="H406" s="3">
        <f>G406*E406</f>
        <v>0</v>
      </c>
      <c r="I406" s="30"/>
      <c r="J406" s="3">
        <f>I406*H406</f>
        <v>0</v>
      </c>
    </row>
    <row r="407" spans="1:10" x14ac:dyDescent="0.2">
      <c r="A407" s="303" t="s">
        <v>21</v>
      </c>
      <c r="B407" s="309" t="s">
        <v>340</v>
      </c>
      <c r="C407" s="32"/>
      <c r="D407" s="229" t="s">
        <v>20</v>
      </c>
      <c r="E407" s="230">
        <v>43.875</v>
      </c>
      <c r="F407" s="103">
        <f>E407*C407</f>
        <v>0</v>
      </c>
      <c r="G407" s="28"/>
      <c r="H407" s="3">
        <f>G407*E407</f>
        <v>0</v>
      </c>
      <c r="I407" s="30"/>
      <c r="J407" s="3">
        <f>I407*H407</f>
        <v>0</v>
      </c>
    </row>
    <row r="408" spans="1:10" x14ac:dyDescent="0.2">
      <c r="A408" s="303" t="s">
        <v>23</v>
      </c>
      <c r="B408" s="309" t="s">
        <v>341</v>
      </c>
      <c r="C408" s="32"/>
      <c r="D408" s="229" t="s">
        <v>81</v>
      </c>
      <c r="E408" s="230">
        <v>58.5</v>
      </c>
      <c r="F408" s="103">
        <f>E408*C408</f>
        <v>0</v>
      </c>
      <c r="G408" s="28"/>
      <c r="H408" s="3">
        <f>G408*E408</f>
        <v>0</v>
      </c>
      <c r="I408" s="30"/>
      <c r="J408" s="3">
        <f>I408*H408</f>
        <v>0</v>
      </c>
    </row>
    <row r="409" spans="1:10" x14ac:dyDescent="0.2">
      <c r="A409" s="303" t="s">
        <v>25</v>
      </c>
      <c r="B409" s="309" t="s">
        <v>342</v>
      </c>
      <c r="C409" s="32"/>
      <c r="D409" s="229" t="s">
        <v>81</v>
      </c>
      <c r="E409" s="230">
        <v>19.5</v>
      </c>
      <c r="F409" s="103">
        <f>E409*C409</f>
        <v>0</v>
      </c>
      <c r="G409" s="28"/>
      <c r="H409" s="3">
        <f>G409*E409</f>
        <v>0</v>
      </c>
      <c r="I409" s="30"/>
      <c r="J409" s="3">
        <f>I409*H409</f>
        <v>0</v>
      </c>
    </row>
    <row r="410" spans="1:10" x14ac:dyDescent="0.2">
      <c r="A410" s="303" t="s">
        <v>27</v>
      </c>
      <c r="B410" s="309" t="s">
        <v>343</v>
      </c>
      <c r="C410" s="32"/>
      <c r="D410" s="229" t="s">
        <v>81</v>
      </c>
      <c r="E410" s="230">
        <v>19.5</v>
      </c>
      <c r="F410" s="103">
        <f>E410*C410</f>
        <v>0</v>
      </c>
      <c r="G410" s="28"/>
      <c r="H410" s="3">
        <f>G410*E410</f>
        <v>0</v>
      </c>
      <c r="I410" s="30"/>
      <c r="J410" s="3">
        <f>I410*H410</f>
        <v>0</v>
      </c>
    </row>
    <row r="411" spans="1:10" x14ac:dyDescent="0.2">
      <c r="A411" s="303"/>
      <c r="B411" s="309"/>
      <c r="C411" s="32"/>
      <c r="D411" s="229"/>
      <c r="E411" s="230"/>
      <c r="F411" s="103"/>
      <c r="G411" s="28"/>
      <c r="I411" s="30"/>
    </row>
    <row r="412" spans="1:10" ht="36" x14ac:dyDescent="0.2">
      <c r="A412" s="303">
        <v>5</v>
      </c>
      <c r="B412" s="304" t="s">
        <v>344</v>
      </c>
      <c r="C412" s="32"/>
      <c r="D412" s="229" t="s">
        <v>20</v>
      </c>
      <c r="E412" s="230">
        <v>5.03</v>
      </c>
      <c r="F412" s="103">
        <f>E412*C412</f>
        <v>0</v>
      </c>
      <c r="G412" s="28"/>
      <c r="H412" s="3">
        <f>G412*E412</f>
        <v>0</v>
      </c>
      <c r="I412" s="30"/>
      <c r="J412" s="3">
        <f>I412*H412</f>
        <v>0</v>
      </c>
    </row>
    <row r="413" spans="1:10" x14ac:dyDescent="0.2">
      <c r="A413" s="303"/>
      <c r="B413" s="309"/>
      <c r="C413" s="32"/>
      <c r="D413" s="229"/>
      <c r="E413" s="230"/>
      <c r="F413" s="103"/>
      <c r="G413" s="28"/>
      <c r="I413" s="30"/>
    </row>
    <row r="414" spans="1:10" ht="180" x14ac:dyDescent="0.2">
      <c r="A414" s="303">
        <v>6</v>
      </c>
      <c r="B414" s="304" t="s">
        <v>345</v>
      </c>
      <c r="C414" s="32"/>
      <c r="D414" s="229"/>
      <c r="E414" s="230"/>
      <c r="F414" s="103"/>
      <c r="G414" s="28"/>
      <c r="I414" s="30"/>
    </row>
    <row r="415" spans="1:10" x14ac:dyDescent="0.2">
      <c r="A415" s="303"/>
      <c r="B415" s="304"/>
      <c r="C415" s="32"/>
      <c r="D415" s="229"/>
      <c r="E415" s="230"/>
      <c r="F415" s="103"/>
      <c r="G415" s="28"/>
      <c r="I415" s="30"/>
    </row>
    <row r="416" spans="1:10" x14ac:dyDescent="0.2">
      <c r="A416" s="303" t="s">
        <v>18</v>
      </c>
      <c r="B416" s="309" t="s">
        <v>346</v>
      </c>
      <c r="C416" s="32"/>
      <c r="D416" s="229" t="s">
        <v>20</v>
      </c>
      <c r="E416" s="102">
        <v>92.605500000000006</v>
      </c>
      <c r="F416" s="103">
        <f t="shared" ref="F416:F421" si="31">E416*C416</f>
        <v>0</v>
      </c>
      <c r="G416" s="28"/>
      <c r="H416" s="3">
        <f t="shared" ref="H416:H421" si="32">G416*E416</f>
        <v>0</v>
      </c>
      <c r="I416" s="30"/>
      <c r="J416" s="3">
        <f t="shared" ref="J416:J421" si="33">I416*H416</f>
        <v>0</v>
      </c>
    </row>
    <row r="417" spans="1:14" x14ac:dyDescent="0.2">
      <c r="A417" s="303" t="s">
        <v>21</v>
      </c>
      <c r="B417" s="309" t="s">
        <v>347</v>
      </c>
      <c r="C417" s="32"/>
      <c r="D417" s="229" t="s">
        <v>20</v>
      </c>
      <c r="E417" s="102">
        <v>103.6815</v>
      </c>
      <c r="F417" s="103">
        <f t="shared" si="31"/>
        <v>0</v>
      </c>
      <c r="G417" s="28"/>
      <c r="H417" s="3">
        <f t="shared" si="32"/>
        <v>0</v>
      </c>
      <c r="I417" s="30"/>
      <c r="J417" s="3">
        <f t="shared" si="33"/>
        <v>0</v>
      </c>
    </row>
    <row r="418" spans="1:14" x14ac:dyDescent="0.2">
      <c r="A418" s="311" t="s">
        <v>23</v>
      </c>
      <c r="B418" s="304" t="s">
        <v>348</v>
      </c>
      <c r="C418" s="50"/>
      <c r="D418" s="229" t="s">
        <v>20</v>
      </c>
      <c r="E418" s="102">
        <v>103.6815</v>
      </c>
      <c r="F418" s="103">
        <f t="shared" si="31"/>
        <v>0</v>
      </c>
      <c r="G418" s="28"/>
      <c r="H418" s="3">
        <f t="shared" si="32"/>
        <v>0</v>
      </c>
      <c r="I418" s="30"/>
      <c r="J418" s="3">
        <f t="shared" si="33"/>
        <v>0</v>
      </c>
    </row>
    <row r="419" spans="1:14" x14ac:dyDescent="0.2">
      <c r="A419" s="303" t="s">
        <v>25</v>
      </c>
      <c r="B419" s="304" t="s">
        <v>349</v>
      </c>
      <c r="C419" s="50"/>
      <c r="D419" s="229" t="s">
        <v>20</v>
      </c>
      <c r="E419" s="102">
        <v>70</v>
      </c>
      <c r="F419" s="103">
        <f t="shared" si="31"/>
        <v>0</v>
      </c>
      <c r="G419" s="28"/>
      <c r="H419" s="3">
        <f t="shared" si="32"/>
        <v>0</v>
      </c>
      <c r="I419" s="30"/>
      <c r="J419" s="3">
        <f t="shared" si="33"/>
        <v>0</v>
      </c>
    </row>
    <row r="420" spans="1:14" x14ac:dyDescent="0.2">
      <c r="A420" s="303" t="s">
        <v>27</v>
      </c>
      <c r="B420" s="304" t="s">
        <v>350</v>
      </c>
      <c r="C420" s="50"/>
      <c r="D420" s="229" t="s">
        <v>20</v>
      </c>
      <c r="E420" s="102">
        <v>48.75</v>
      </c>
      <c r="F420" s="103">
        <f t="shared" si="31"/>
        <v>0</v>
      </c>
      <c r="G420" s="28"/>
      <c r="H420" s="3">
        <f t="shared" si="32"/>
        <v>0</v>
      </c>
      <c r="I420" s="30"/>
      <c r="J420" s="3">
        <f t="shared" si="33"/>
        <v>0</v>
      </c>
    </row>
    <row r="421" spans="1:14" x14ac:dyDescent="0.2">
      <c r="A421" s="303" t="s">
        <v>30</v>
      </c>
      <c r="B421" s="304" t="s">
        <v>351</v>
      </c>
      <c r="C421" s="50"/>
      <c r="D421" s="229" t="s">
        <v>20</v>
      </c>
      <c r="E421" s="102">
        <v>70</v>
      </c>
      <c r="F421" s="103">
        <f t="shared" si="31"/>
        <v>0</v>
      </c>
      <c r="G421" s="28"/>
      <c r="H421" s="3">
        <f t="shared" si="32"/>
        <v>0</v>
      </c>
      <c r="I421" s="30"/>
      <c r="J421" s="3">
        <f t="shared" si="33"/>
        <v>0</v>
      </c>
    </row>
    <row r="422" spans="1:14" x14ac:dyDescent="0.2">
      <c r="A422" s="303"/>
      <c r="B422" s="304"/>
      <c r="C422" s="50"/>
      <c r="D422" s="229"/>
      <c r="E422" s="230"/>
      <c r="F422" s="103"/>
      <c r="G422" s="28"/>
      <c r="I422" s="30"/>
    </row>
    <row r="423" spans="1:14" x14ac:dyDescent="0.2">
      <c r="A423" s="311" t="s">
        <v>352</v>
      </c>
      <c r="B423" s="309" t="s">
        <v>353</v>
      </c>
      <c r="C423" s="50"/>
      <c r="D423" s="229" t="s">
        <v>81</v>
      </c>
      <c r="E423" s="230">
        <v>22.5</v>
      </c>
      <c r="F423" s="103">
        <f>E423*C423</f>
        <v>0</v>
      </c>
      <c r="G423" s="28"/>
      <c r="H423" s="3">
        <f>G423*E423</f>
        <v>0</v>
      </c>
      <c r="I423" s="30"/>
      <c r="J423" s="3">
        <f>I423*H423</f>
        <v>0</v>
      </c>
      <c r="N423" s="23"/>
    </row>
    <row r="424" spans="1:14" x14ac:dyDescent="0.2">
      <c r="A424" s="311"/>
      <c r="B424" s="309"/>
      <c r="C424" s="50"/>
      <c r="D424" s="229"/>
      <c r="E424" s="230"/>
      <c r="F424" s="103"/>
      <c r="G424" s="28"/>
      <c r="I424" s="30"/>
    </row>
    <row r="425" spans="1:14" ht="54" x14ac:dyDescent="0.2">
      <c r="A425" s="311" t="s">
        <v>354</v>
      </c>
      <c r="B425" s="304" t="s">
        <v>355</v>
      </c>
      <c r="C425" s="50"/>
      <c r="D425" s="229" t="s">
        <v>46</v>
      </c>
      <c r="E425" s="230">
        <v>52.35</v>
      </c>
      <c r="F425" s="103">
        <f>E425*C425</f>
        <v>0</v>
      </c>
      <c r="G425" s="28"/>
      <c r="H425" s="3">
        <f>G425*E425</f>
        <v>0</v>
      </c>
      <c r="I425" s="30"/>
      <c r="J425" s="3">
        <f>I425*H425</f>
        <v>0</v>
      </c>
      <c r="N425" s="23"/>
    </row>
    <row r="426" spans="1:14" x14ac:dyDescent="0.2">
      <c r="A426" s="311"/>
      <c r="B426" s="309"/>
      <c r="C426" s="50"/>
      <c r="D426" s="229"/>
      <c r="E426" s="230"/>
      <c r="F426" s="103"/>
      <c r="G426" s="28"/>
      <c r="I426" s="30"/>
    </row>
    <row r="427" spans="1:14" ht="90" x14ac:dyDescent="0.2">
      <c r="A427" s="311" t="s">
        <v>356</v>
      </c>
      <c r="B427" s="304" t="s">
        <v>357</v>
      </c>
      <c r="C427" s="50"/>
      <c r="D427" s="229" t="s">
        <v>20</v>
      </c>
      <c r="E427" s="102">
        <v>73.75</v>
      </c>
      <c r="F427" s="103">
        <f>E427*C427</f>
        <v>0</v>
      </c>
      <c r="G427" s="28"/>
      <c r="H427" s="3">
        <f>G427*E427</f>
        <v>0</v>
      </c>
      <c r="I427" s="30"/>
      <c r="J427" s="3">
        <f>I427*H427</f>
        <v>0</v>
      </c>
    </row>
    <row r="428" spans="1:14" x14ac:dyDescent="0.2">
      <c r="A428" s="311"/>
      <c r="B428" s="304"/>
      <c r="C428" s="50"/>
      <c r="D428" s="229"/>
      <c r="E428" s="230"/>
      <c r="F428" s="103"/>
      <c r="G428" s="28"/>
      <c r="I428" s="30"/>
    </row>
    <row r="429" spans="1:14" ht="54" x14ac:dyDescent="0.2">
      <c r="A429" s="311" t="s">
        <v>21</v>
      </c>
      <c r="B429" s="304" t="s">
        <v>358</v>
      </c>
      <c r="C429" s="50"/>
      <c r="D429" s="229" t="s">
        <v>20</v>
      </c>
      <c r="E429" s="230">
        <v>12</v>
      </c>
      <c r="F429" s="103">
        <f>E429*C429</f>
        <v>0</v>
      </c>
      <c r="G429" s="28"/>
      <c r="H429" s="3">
        <f>G429*E429</f>
        <v>0</v>
      </c>
      <c r="I429" s="30"/>
      <c r="J429" s="3">
        <f>I429*H429</f>
        <v>0</v>
      </c>
    </row>
    <row r="430" spans="1:14" x14ac:dyDescent="0.2">
      <c r="A430" s="311"/>
      <c r="B430" s="304"/>
      <c r="C430" s="50"/>
      <c r="D430" s="229"/>
      <c r="E430" s="230"/>
      <c r="F430" s="103"/>
      <c r="G430" s="28"/>
      <c r="I430" s="30"/>
    </row>
    <row r="431" spans="1:14" ht="36" x14ac:dyDescent="0.2">
      <c r="A431" s="311" t="s">
        <v>23</v>
      </c>
      <c r="B431" s="304" t="s">
        <v>359</v>
      </c>
      <c r="C431" s="50"/>
      <c r="D431" s="229" t="s">
        <v>46</v>
      </c>
      <c r="E431" s="230">
        <v>4.25</v>
      </c>
      <c r="F431" s="103">
        <f>E431*C431</f>
        <v>0</v>
      </c>
      <c r="G431" s="28"/>
      <c r="H431" s="3">
        <f>G431*E431</f>
        <v>0</v>
      </c>
      <c r="I431" s="30"/>
      <c r="J431" s="3">
        <f>I431*H431</f>
        <v>0</v>
      </c>
    </row>
    <row r="432" spans="1:14" x14ac:dyDescent="0.2">
      <c r="A432" s="311"/>
      <c r="B432" s="304"/>
      <c r="C432" s="50"/>
      <c r="D432" s="229"/>
      <c r="E432" s="230"/>
      <c r="F432" s="103"/>
      <c r="G432" s="28"/>
      <c r="I432" s="30"/>
    </row>
    <row r="433" spans="1:10" ht="91.5" customHeight="1" x14ac:dyDescent="0.2">
      <c r="A433" s="311" t="s">
        <v>25</v>
      </c>
      <c r="B433" s="304" t="s">
        <v>360</v>
      </c>
      <c r="C433" s="50"/>
      <c r="D433" s="229" t="s">
        <v>20</v>
      </c>
      <c r="E433" s="102">
        <v>33.734999999999999</v>
      </c>
      <c r="F433" s="103">
        <f>E433*C433</f>
        <v>0</v>
      </c>
      <c r="G433" s="28"/>
      <c r="H433" s="3">
        <f>G433*E433</f>
        <v>0</v>
      </c>
      <c r="I433" s="30"/>
      <c r="J433" s="3">
        <f>I433*H433</f>
        <v>0</v>
      </c>
    </row>
    <row r="434" spans="1:10" x14ac:dyDescent="0.2">
      <c r="A434" s="311"/>
      <c r="B434" s="304"/>
      <c r="C434" s="50"/>
      <c r="D434" s="229"/>
      <c r="E434" s="230"/>
      <c r="F434" s="103"/>
      <c r="G434" s="28"/>
      <c r="I434" s="30"/>
    </row>
    <row r="435" spans="1:10" ht="54" x14ac:dyDescent="0.2">
      <c r="A435" s="311" t="s">
        <v>361</v>
      </c>
      <c r="B435" s="304" t="s">
        <v>362</v>
      </c>
      <c r="C435" s="50"/>
      <c r="D435" s="229" t="s">
        <v>20</v>
      </c>
      <c r="E435" s="102">
        <v>5.5</v>
      </c>
      <c r="F435" s="103">
        <f>E435*C435</f>
        <v>0</v>
      </c>
      <c r="G435" s="28"/>
      <c r="H435" s="3">
        <f>G435*E435</f>
        <v>0</v>
      </c>
      <c r="I435" s="30"/>
      <c r="J435" s="3">
        <f>I435*H435</f>
        <v>0</v>
      </c>
    </row>
    <row r="436" spans="1:10" x14ac:dyDescent="0.2">
      <c r="A436" s="311"/>
      <c r="B436" s="309"/>
      <c r="C436" s="50"/>
      <c r="D436" s="229"/>
      <c r="E436" s="230"/>
      <c r="F436" s="103"/>
      <c r="G436" s="28"/>
      <c r="I436" s="30"/>
    </row>
    <row r="437" spans="1:10" ht="54.75" x14ac:dyDescent="0.2">
      <c r="A437" s="311" t="s">
        <v>363</v>
      </c>
      <c r="B437" s="304" t="s">
        <v>364</v>
      </c>
      <c r="C437" s="50"/>
      <c r="D437" s="229" t="s">
        <v>81</v>
      </c>
      <c r="E437" s="230">
        <v>12</v>
      </c>
      <c r="F437" s="103">
        <f>E437*C437</f>
        <v>0</v>
      </c>
      <c r="G437" s="28"/>
      <c r="H437" s="3">
        <f>G437*E437</f>
        <v>0</v>
      </c>
      <c r="I437" s="30"/>
      <c r="J437" s="3">
        <f>I437*H437</f>
        <v>0</v>
      </c>
    </row>
    <row r="438" spans="1:10" x14ac:dyDescent="0.2">
      <c r="A438" s="303"/>
      <c r="B438" s="309"/>
      <c r="C438" s="50"/>
      <c r="D438" s="229"/>
      <c r="E438" s="230"/>
      <c r="F438" s="103"/>
      <c r="G438" s="28"/>
      <c r="I438" s="30"/>
    </row>
    <row r="439" spans="1:10" ht="72" x14ac:dyDescent="0.2">
      <c r="A439" s="303">
        <v>12</v>
      </c>
      <c r="B439" s="304" t="s">
        <v>365</v>
      </c>
      <c r="C439" s="50"/>
      <c r="D439" s="229" t="s">
        <v>46</v>
      </c>
      <c r="E439" s="230">
        <v>34</v>
      </c>
      <c r="F439" s="103">
        <f>E439*C439</f>
        <v>0</v>
      </c>
      <c r="G439" s="28"/>
      <c r="H439" s="3">
        <f>G439*E439</f>
        <v>0</v>
      </c>
      <c r="I439" s="30"/>
      <c r="J439" s="3">
        <f>I439*H439</f>
        <v>0</v>
      </c>
    </row>
    <row r="440" spans="1:10" x14ac:dyDescent="0.2">
      <c r="A440" s="303"/>
      <c r="B440" s="309"/>
      <c r="C440" s="50"/>
      <c r="D440" s="229"/>
      <c r="E440" s="230"/>
      <c r="F440" s="103"/>
      <c r="G440" s="28"/>
      <c r="I440" s="30"/>
    </row>
    <row r="441" spans="1:10" ht="36" x14ac:dyDescent="0.2">
      <c r="A441" s="311" t="s">
        <v>366</v>
      </c>
      <c r="B441" s="304" t="s">
        <v>367</v>
      </c>
      <c r="C441" s="50"/>
      <c r="D441" s="229" t="s">
        <v>20</v>
      </c>
      <c r="E441" s="230">
        <v>19.72</v>
      </c>
      <c r="F441" s="103">
        <f>E441*C441</f>
        <v>0</v>
      </c>
      <c r="G441" s="28"/>
      <c r="H441" s="3">
        <f>G441*E441</f>
        <v>0</v>
      </c>
      <c r="I441" s="30"/>
      <c r="J441" s="3">
        <f>I441*H441</f>
        <v>0</v>
      </c>
    </row>
    <row r="442" spans="1:10" x14ac:dyDescent="0.2">
      <c r="A442" s="311"/>
      <c r="B442" s="309"/>
      <c r="C442" s="50"/>
      <c r="D442" s="229"/>
      <c r="E442" s="230"/>
      <c r="F442" s="103"/>
      <c r="G442" s="28"/>
      <c r="I442" s="30"/>
    </row>
    <row r="443" spans="1:10" ht="54" x14ac:dyDescent="0.2">
      <c r="A443" s="303" t="s">
        <v>21</v>
      </c>
      <c r="B443" s="304" t="s">
        <v>368</v>
      </c>
      <c r="C443" s="50"/>
      <c r="D443" s="229" t="s">
        <v>20</v>
      </c>
      <c r="E443" s="230">
        <v>18.5</v>
      </c>
      <c r="F443" s="103">
        <f>E443*C443</f>
        <v>0</v>
      </c>
      <c r="G443" s="28"/>
      <c r="H443" s="3">
        <f>G443*E443</f>
        <v>0</v>
      </c>
      <c r="I443" s="30"/>
      <c r="J443" s="3">
        <f>I443*H443</f>
        <v>0</v>
      </c>
    </row>
    <row r="444" spans="1:10" x14ac:dyDescent="0.2">
      <c r="A444" s="303"/>
      <c r="B444" s="309"/>
      <c r="C444" s="50"/>
      <c r="D444" s="229"/>
      <c r="E444" s="230"/>
      <c r="F444" s="103"/>
      <c r="G444" s="28"/>
      <c r="I444" s="30"/>
    </row>
    <row r="445" spans="1:10" ht="72" x14ac:dyDescent="0.2">
      <c r="A445" s="303">
        <v>14</v>
      </c>
      <c r="B445" s="304" t="s">
        <v>369</v>
      </c>
      <c r="C445" s="50"/>
      <c r="D445" s="229" t="s">
        <v>81</v>
      </c>
      <c r="E445" s="230">
        <v>522.99974999999995</v>
      </c>
      <c r="F445" s="103">
        <f>E445*C445</f>
        <v>0</v>
      </c>
      <c r="G445" s="28"/>
      <c r="H445" s="3">
        <f>G445*E445</f>
        <v>0</v>
      </c>
      <c r="I445" s="30"/>
      <c r="J445" s="3">
        <f>I445*H445</f>
        <v>0</v>
      </c>
    </row>
    <row r="446" spans="1:10" x14ac:dyDescent="0.2">
      <c r="A446" s="303"/>
      <c r="B446" s="309"/>
      <c r="C446" s="50"/>
      <c r="D446" s="229"/>
      <c r="E446" s="230"/>
      <c r="F446" s="103"/>
      <c r="G446" s="28"/>
      <c r="I446" s="30"/>
    </row>
    <row r="447" spans="1:10" ht="36" x14ac:dyDescent="0.2">
      <c r="A447" s="303">
        <v>15</v>
      </c>
      <c r="B447" s="304" t="s">
        <v>370</v>
      </c>
      <c r="C447" s="50"/>
      <c r="D447" s="229" t="s">
        <v>20</v>
      </c>
      <c r="E447" s="230">
        <v>23</v>
      </c>
      <c r="F447" s="103">
        <f>E447*C447</f>
        <v>0</v>
      </c>
      <c r="G447" s="28"/>
      <c r="H447" s="3">
        <f>G447*E447</f>
        <v>0</v>
      </c>
      <c r="I447" s="30"/>
      <c r="J447" s="3">
        <f>I447*H447</f>
        <v>0</v>
      </c>
    </row>
    <row r="448" spans="1:10" x14ac:dyDescent="0.2">
      <c r="A448" s="303"/>
      <c r="B448" s="309"/>
      <c r="C448" s="50"/>
      <c r="D448" s="229"/>
      <c r="E448" s="230"/>
      <c r="F448" s="103"/>
      <c r="G448" s="28"/>
      <c r="I448" s="30"/>
    </row>
    <row r="449" spans="1:10" ht="108" x14ac:dyDescent="0.2">
      <c r="A449" s="303">
        <v>16</v>
      </c>
      <c r="B449" s="304" t="s">
        <v>371</v>
      </c>
      <c r="C449" s="50"/>
      <c r="D449" s="101" t="s">
        <v>20</v>
      </c>
      <c r="E449" s="102">
        <v>35.89</v>
      </c>
      <c r="F449" s="103"/>
      <c r="G449" s="28"/>
      <c r="H449" s="3">
        <f>G449*E449</f>
        <v>0</v>
      </c>
      <c r="I449" s="30"/>
      <c r="J449" s="3">
        <f>I449*H449</f>
        <v>0</v>
      </c>
    </row>
    <row r="450" spans="1:10" x14ac:dyDescent="0.2">
      <c r="A450" s="303"/>
      <c r="B450" s="304"/>
      <c r="C450" s="100"/>
      <c r="D450" s="101"/>
      <c r="E450" s="102"/>
      <c r="F450" s="103"/>
      <c r="G450" s="28"/>
      <c r="I450" s="30"/>
    </row>
    <row r="451" spans="1:10" x14ac:dyDescent="0.2">
      <c r="A451" s="97" t="s">
        <v>68</v>
      </c>
      <c r="B451" s="304"/>
      <c r="C451" s="100"/>
      <c r="D451" s="101"/>
      <c r="E451" s="102"/>
      <c r="F451" s="103"/>
      <c r="G451" s="28"/>
      <c r="I451" s="30"/>
    </row>
    <row r="452" spans="1:10" x14ac:dyDescent="0.25">
      <c r="A452" s="98" t="s">
        <v>372</v>
      </c>
      <c r="B452" s="99" t="s">
        <v>373</v>
      </c>
      <c r="C452" s="100"/>
      <c r="D452" s="101"/>
      <c r="E452" s="102"/>
      <c r="F452" s="103"/>
      <c r="G452" s="28"/>
      <c r="I452" s="30">
        <v>1</v>
      </c>
      <c r="J452" s="3">
        <v>441.34999999999997</v>
      </c>
    </row>
    <row r="453" spans="1:10" x14ac:dyDescent="0.25">
      <c r="A453" s="98" t="s">
        <v>374</v>
      </c>
      <c r="B453" s="99" t="s">
        <v>375</v>
      </c>
      <c r="C453" s="100"/>
      <c r="D453" s="101"/>
      <c r="E453" s="102"/>
      <c r="F453" s="103"/>
      <c r="G453" s="28"/>
      <c r="I453" s="30">
        <v>1</v>
      </c>
      <c r="J453" s="3">
        <v>261.24</v>
      </c>
    </row>
    <row r="454" spans="1:10" x14ac:dyDescent="0.2">
      <c r="A454" s="303"/>
      <c r="B454" s="304"/>
      <c r="C454" s="100"/>
      <c r="D454" s="101"/>
      <c r="E454" s="102"/>
      <c r="F454" s="103"/>
      <c r="G454" s="28"/>
      <c r="I454" s="30"/>
    </row>
    <row r="455" spans="1:10" x14ac:dyDescent="0.2">
      <c r="A455" s="303"/>
      <c r="B455" s="304"/>
      <c r="C455" s="100"/>
      <c r="D455" s="101"/>
      <c r="E455" s="102"/>
      <c r="F455" s="103"/>
      <c r="G455" s="28"/>
      <c r="I455" s="30"/>
    </row>
    <row r="456" spans="1:10" ht="18.75" thickBot="1" x14ac:dyDescent="0.25">
      <c r="A456" s="303"/>
      <c r="B456" s="304"/>
      <c r="C456" s="100"/>
      <c r="D456" s="101"/>
      <c r="E456" s="102"/>
      <c r="F456" s="103"/>
      <c r="G456" s="28"/>
      <c r="I456" s="30"/>
    </row>
    <row r="457" spans="1:10" ht="18.75" thickBot="1" x14ac:dyDescent="0.25">
      <c r="A457" s="303"/>
      <c r="B457" s="313" t="s">
        <v>376</v>
      </c>
      <c r="C457" s="100"/>
      <c r="D457" s="101"/>
      <c r="E457" s="102"/>
      <c r="F457" s="103"/>
      <c r="G457" s="28"/>
      <c r="I457" s="30"/>
    </row>
    <row r="458" spans="1:10" x14ac:dyDescent="0.2">
      <c r="A458" s="303"/>
      <c r="B458" s="304"/>
      <c r="C458" s="100"/>
      <c r="D458" s="101"/>
      <c r="E458" s="102"/>
      <c r="F458" s="103"/>
      <c r="G458" s="28"/>
      <c r="I458" s="30"/>
    </row>
    <row r="459" spans="1:10" ht="54" x14ac:dyDescent="0.2">
      <c r="A459" s="314">
        <v>1</v>
      </c>
      <c r="B459" s="315" t="s">
        <v>377</v>
      </c>
      <c r="C459" s="303"/>
      <c r="D459" s="316" t="s">
        <v>20</v>
      </c>
      <c r="E459" s="317">
        <v>5.45</v>
      </c>
      <c r="F459" s="103">
        <f>E459*C459</f>
        <v>0</v>
      </c>
      <c r="G459" s="35"/>
      <c r="H459" s="3">
        <f>G459*E459</f>
        <v>0</v>
      </c>
      <c r="I459" s="30"/>
      <c r="J459" s="3">
        <f>I459*H459</f>
        <v>0</v>
      </c>
    </row>
    <row r="460" spans="1:10" x14ac:dyDescent="0.2">
      <c r="A460" s="310"/>
      <c r="B460" s="315"/>
      <c r="C460" s="303"/>
      <c r="D460" s="316"/>
      <c r="E460" s="317"/>
      <c r="F460" s="103"/>
      <c r="G460" s="303"/>
      <c r="I460" s="30"/>
    </row>
    <row r="461" spans="1:10" ht="21" x14ac:dyDescent="0.2">
      <c r="A461" s="314">
        <f>A459+1</f>
        <v>2</v>
      </c>
      <c r="B461" s="315" t="s">
        <v>378</v>
      </c>
      <c r="C461" s="303"/>
      <c r="D461" s="316" t="s">
        <v>379</v>
      </c>
      <c r="E461" s="317">
        <v>170.92</v>
      </c>
      <c r="F461" s="103">
        <f>E461*C461</f>
        <v>0</v>
      </c>
      <c r="G461" s="303"/>
      <c r="H461" s="3">
        <f>G461*E461</f>
        <v>0</v>
      </c>
      <c r="I461" s="30"/>
      <c r="J461" s="3">
        <f>I461*H461</f>
        <v>0</v>
      </c>
    </row>
    <row r="462" spans="1:10" x14ac:dyDescent="0.2">
      <c r="A462" s="310"/>
      <c r="B462" s="315"/>
      <c r="C462" s="303"/>
      <c r="D462" s="316"/>
      <c r="E462" s="317"/>
      <c r="F462" s="103"/>
      <c r="G462" s="303"/>
      <c r="I462" s="30"/>
    </row>
    <row r="463" spans="1:10" ht="36" x14ac:dyDescent="0.2">
      <c r="A463" s="314">
        <f>A461+1</f>
        <v>3</v>
      </c>
      <c r="B463" s="318" t="s">
        <v>380</v>
      </c>
      <c r="C463" s="303"/>
      <c r="D463" s="316" t="s">
        <v>20</v>
      </c>
      <c r="E463" s="317">
        <v>77.539999999999992</v>
      </c>
      <c r="F463" s="103">
        <f>E463*C463</f>
        <v>0</v>
      </c>
      <c r="G463" s="35"/>
      <c r="H463" s="3">
        <f>G463*E463</f>
        <v>0</v>
      </c>
      <c r="I463" s="30"/>
      <c r="J463" s="3">
        <f>I463*H463</f>
        <v>0</v>
      </c>
    </row>
    <row r="464" spans="1:10" x14ac:dyDescent="0.2">
      <c r="A464" s="310"/>
      <c r="B464" s="318"/>
      <c r="C464" s="303"/>
      <c r="D464" s="316"/>
      <c r="E464" s="317"/>
      <c r="F464" s="103"/>
      <c r="G464" s="303"/>
      <c r="I464" s="30"/>
    </row>
    <row r="465" spans="1:10" x14ac:dyDescent="0.2">
      <c r="A465" s="314">
        <f>A463+1</f>
        <v>4</v>
      </c>
      <c r="B465" s="315" t="s">
        <v>381</v>
      </c>
      <c r="C465" s="303"/>
      <c r="D465" s="316" t="s">
        <v>20</v>
      </c>
      <c r="E465" s="317">
        <v>2.4700000000000002</v>
      </c>
      <c r="F465" s="103">
        <f>E465*C465</f>
        <v>0</v>
      </c>
      <c r="G465" s="35"/>
      <c r="H465" s="3">
        <f>G465*E465</f>
        <v>0</v>
      </c>
      <c r="I465" s="30"/>
      <c r="J465" s="3">
        <f>I465*H465</f>
        <v>0</v>
      </c>
    </row>
    <row r="466" spans="1:10" x14ac:dyDescent="0.2">
      <c r="A466" s="310"/>
      <c r="B466" s="315"/>
      <c r="C466" s="303"/>
      <c r="D466" s="316"/>
      <c r="E466" s="317"/>
      <c r="F466" s="103"/>
      <c r="G466" s="303"/>
      <c r="I466" s="30"/>
    </row>
    <row r="467" spans="1:10" x14ac:dyDescent="0.2">
      <c r="A467" s="314">
        <f>A465+1</f>
        <v>5</v>
      </c>
      <c r="B467" s="318" t="s">
        <v>382</v>
      </c>
      <c r="C467" s="303"/>
      <c r="D467" s="316" t="s">
        <v>287</v>
      </c>
      <c r="E467" s="317">
        <v>5</v>
      </c>
      <c r="F467" s="103">
        <f>E467*C467</f>
        <v>0</v>
      </c>
      <c r="G467" s="35"/>
      <c r="H467" s="3">
        <f>G467*E467</f>
        <v>0</v>
      </c>
      <c r="I467" s="30"/>
      <c r="J467" s="3">
        <f>I467*H467</f>
        <v>0</v>
      </c>
    </row>
    <row r="468" spans="1:10" x14ac:dyDescent="0.2">
      <c r="A468" s="310"/>
      <c r="B468" s="318"/>
      <c r="C468" s="303"/>
      <c r="D468" s="316"/>
      <c r="E468" s="317"/>
      <c r="F468" s="103"/>
      <c r="G468" s="303"/>
      <c r="I468" s="30"/>
    </row>
    <row r="469" spans="1:10" x14ac:dyDescent="0.2">
      <c r="A469" s="314">
        <f>A467+1</f>
        <v>6</v>
      </c>
      <c r="B469" s="315" t="s">
        <v>383</v>
      </c>
      <c r="C469" s="303"/>
      <c r="D469" s="316" t="s">
        <v>287</v>
      </c>
      <c r="E469" s="317">
        <v>3.5</v>
      </c>
      <c r="F469" s="103">
        <f>E469*C469</f>
        <v>0</v>
      </c>
      <c r="G469" s="35"/>
      <c r="H469" s="3">
        <f>G469*E469</f>
        <v>0</v>
      </c>
      <c r="I469" s="30"/>
      <c r="J469" s="3">
        <f>I469*H469</f>
        <v>0</v>
      </c>
    </row>
    <row r="470" spans="1:10" x14ac:dyDescent="0.2">
      <c r="A470" s="310"/>
      <c r="B470" s="315"/>
      <c r="C470" s="303"/>
      <c r="D470" s="316"/>
      <c r="E470" s="317"/>
      <c r="F470" s="103"/>
      <c r="G470" s="303"/>
      <c r="I470" s="30"/>
    </row>
    <row r="471" spans="1:10" ht="36" x14ac:dyDescent="0.2">
      <c r="A471" s="314">
        <f>A469+1</f>
        <v>7</v>
      </c>
      <c r="B471" s="315" t="s">
        <v>384</v>
      </c>
      <c r="C471" s="303"/>
      <c r="D471" s="316" t="s">
        <v>20</v>
      </c>
      <c r="E471" s="317">
        <v>2.81</v>
      </c>
      <c r="F471" s="103"/>
      <c r="G471" s="303"/>
      <c r="H471" s="3">
        <f>G471*E471</f>
        <v>0</v>
      </c>
      <c r="I471" s="30"/>
      <c r="J471" s="3">
        <f>I471*H471</f>
        <v>0</v>
      </c>
    </row>
    <row r="472" spans="1:10" x14ac:dyDescent="0.2">
      <c r="A472" s="310"/>
      <c r="B472" s="318"/>
      <c r="C472" s="303"/>
      <c r="D472" s="316"/>
      <c r="E472" s="317"/>
      <c r="F472" s="103"/>
      <c r="G472" s="303"/>
      <c r="I472" s="30"/>
    </row>
    <row r="473" spans="1:10" x14ac:dyDescent="0.2">
      <c r="A473" s="314">
        <f>A471+1</f>
        <v>8</v>
      </c>
      <c r="B473" s="315" t="s">
        <v>385</v>
      </c>
      <c r="C473" s="303"/>
      <c r="D473" s="316" t="s">
        <v>46</v>
      </c>
      <c r="E473" s="317">
        <v>6.85</v>
      </c>
      <c r="F473" s="103"/>
      <c r="G473" s="303"/>
      <c r="H473" s="3">
        <f>G473*E473</f>
        <v>0</v>
      </c>
      <c r="I473" s="30"/>
      <c r="J473" s="3">
        <f>I473*H473</f>
        <v>0</v>
      </c>
    </row>
    <row r="474" spans="1:10" x14ac:dyDescent="0.2">
      <c r="A474" s="310"/>
      <c r="B474" s="315"/>
      <c r="C474" s="303"/>
      <c r="D474" s="316"/>
      <c r="E474" s="317"/>
      <c r="F474" s="103"/>
      <c r="G474" s="303"/>
      <c r="I474" s="30"/>
    </row>
    <row r="475" spans="1:10" x14ac:dyDescent="0.2">
      <c r="A475" s="314">
        <f>A473+1</f>
        <v>9</v>
      </c>
      <c r="B475" s="315" t="s">
        <v>386</v>
      </c>
      <c r="C475" s="303"/>
      <c r="D475" s="316" t="s">
        <v>46</v>
      </c>
      <c r="E475" s="317">
        <v>19.940000000000001</v>
      </c>
      <c r="F475" s="103"/>
      <c r="G475" s="303"/>
      <c r="H475" s="3">
        <f>G475*E475</f>
        <v>0</v>
      </c>
      <c r="I475" s="30"/>
      <c r="J475" s="3">
        <f>I475*H475</f>
        <v>0</v>
      </c>
    </row>
    <row r="476" spans="1:10" x14ac:dyDescent="0.2">
      <c r="A476" s="310"/>
      <c r="B476" s="315"/>
      <c r="C476" s="303"/>
      <c r="D476" s="316"/>
      <c r="E476" s="317"/>
      <c r="F476" s="103"/>
      <c r="G476" s="303"/>
      <c r="I476" s="30"/>
    </row>
    <row r="477" spans="1:10" ht="36" x14ac:dyDescent="0.2">
      <c r="A477" s="314">
        <f>A475+1</f>
        <v>10</v>
      </c>
      <c r="B477" s="315" t="s">
        <v>387</v>
      </c>
      <c r="C477" s="303"/>
      <c r="D477" s="316"/>
      <c r="E477" s="317"/>
      <c r="F477" s="103"/>
      <c r="G477" s="303"/>
      <c r="I477" s="30"/>
    </row>
    <row r="478" spans="1:10" x14ac:dyDescent="0.2">
      <c r="A478" s="314" t="s">
        <v>18</v>
      </c>
      <c r="B478" s="315" t="s">
        <v>388</v>
      </c>
      <c r="C478" s="303"/>
      <c r="D478" s="316" t="s">
        <v>46</v>
      </c>
      <c r="E478" s="317">
        <v>18.53</v>
      </c>
      <c r="F478" s="103"/>
      <c r="G478" s="303"/>
      <c r="H478" s="3">
        <f t="shared" ref="H478:H489" si="34">G478*E478</f>
        <v>0</v>
      </c>
      <c r="I478" s="30"/>
      <c r="J478" s="3">
        <f t="shared" ref="J478:J489" si="35">I478*H478</f>
        <v>0</v>
      </c>
    </row>
    <row r="479" spans="1:10" x14ac:dyDescent="0.2">
      <c r="A479" s="314" t="s">
        <v>21</v>
      </c>
      <c r="B479" s="315" t="s">
        <v>389</v>
      </c>
      <c r="C479" s="303"/>
      <c r="D479" s="316" t="s">
        <v>46</v>
      </c>
      <c r="E479" s="317">
        <v>31.98</v>
      </c>
      <c r="F479" s="103"/>
      <c r="G479" s="303"/>
      <c r="H479" s="3">
        <f t="shared" si="34"/>
        <v>0</v>
      </c>
      <c r="I479" s="30"/>
      <c r="J479" s="3">
        <f t="shared" si="35"/>
        <v>0</v>
      </c>
    </row>
    <row r="480" spans="1:10" x14ac:dyDescent="0.2">
      <c r="A480" s="314" t="s">
        <v>23</v>
      </c>
      <c r="B480" s="315" t="s">
        <v>390</v>
      </c>
      <c r="C480" s="303"/>
      <c r="D480" s="316" t="s">
        <v>46</v>
      </c>
      <c r="E480" s="317">
        <v>20.68</v>
      </c>
      <c r="F480" s="103"/>
      <c r="G480" s="303"/>
      <c r="H480" s="3">
        <f t="shared" si="34"/>
        <v>0</v>
      </c>
      <c r="I480" s="30"/>
      <c r="J480" s="3">
        <f t="shared" si="35"/>
        <v>0</v>
      </c>
    </row>
    <row r="481" spans="1:10" x14ac:dyDescent="0.2">
      <c r="A481" s="314" t="s">
        <v>25</v>
      </c>
      <c r="B481" s="315" t="s">
        <v>391</v>
      </c>
      <c r="C481" s="303"/>
      <c r="D481" s="316" t="s">
        <v>46</v>
      </c>
      <c r="E481" s="317">
        <v>41.02</v>
      </c>
      <c r="F481" s="103"/>
      <c r="G481" s="303"/>
      <c r="H481" s="3">
        <f t="shared" si="34"/>
        <v>0</v>
      </c>
      <c r="I481" s="30"/>
      <c r="J481" s="3">
        <f t="shared" si="35"/>
        <v>0</v>
      </c>
    </row>
    <row r="482" spans="1:10" x14ac:dyDescent="0.2">
      <c r="A482" s="314" t="s">
        <v>27</v>
      </c>
      <c r="B482" s="315" t="s">
        <v>392</v>
      </c>
      <c r="C482" s="303"/>
      <c r="D482" s="316" t="s">
        <v>46</v>
      </c>
      <c r="E482" s="317">
        <v>22.23</v>
      </c>
      <c r="F482" s="103"/>
      <c r="G482" s="303"/>
      <c r="H482" s="3">
        <f t="shared" si="34"/>
        <v>0</v>
      </c>
      <c r="I482" s="30"/>
      <c r="J482" s="3">
        <f t="shared" si="35"/>
        <v>0</v>
      </c>
    </row>
    <row r="483" spans="1:10" x14ac:dyDescent="0.2">
      <c r="A483" s="314" t="s">
        <v>30</v>
      </c>
      <c r="B483" s="315" t="s">
        <v>393</v>
      </c>
      <c r="C483" s="303"/>
      <c r="D483" s="316" t="s">
        <v>46</v>
      </c>
      <c r="E483" s="317">
        <v>37.64</v>
      </c>
      <c r="F483" s="103"/>
      <c r="G483" s="303"/>
      <c r="H483" s="3">
        <f t="shared" si="34"/>
        <v>0</v>
      </c>
      <c r="I483" s="30"/>
      <c r="J483" s="3">
        <f t="shared" si="35"/>
        <v>0</v>
      </c>
    </row>
    <row r="484" spans="1:10" x14ac:dyDescent="0.2">
      <c r="A484" s="314" t="s">
        <v>109</v>
      </c>
      <c r="B484" s="315" t="s">
        <v>394</v>
      </c>
      <c r="C484" s="303"/>
      <c r="D484" s="316" t="s">
        <v>46</v>
      </c>
      <c r="E484" s="317">
        <v>34.200000000000003</v>
      </c>
      <c r="F484" s="103"/>
      <c r="G484" s="303"/>
      <c r="H484" s="3">
        <f t="shared" si="34"/>
        <v>0</v>
      </c>
      <c r="I484" s="30"/>
      <c r="J484" s="3">
        <f t="shared" si="35"/>
        <v>0</v>
      </c>
    </row>
    <row r="485" spans="1:10" x14ac:dyDescent="0.2">
      <c r="A485" s="314" t="s">
        <v>111</v>
      </c>
      <c r="B485" s="315" t="s">
        <v>395</v>
      </c>
      <c r="C485" s="303"/>
      <c r="D485" s="316" t="s">
        <v>46</v>
      </c>
      <c r="E485" s="317">
        <v>48.42</v>
      </c>
      <c r="F485" s="103">
        <f>E485*C485</f>
        <v>0</v>
      </c>
      <c r="G485" s="35"/>
      <c r="H485" s="3">
        <f t="shared" si="34"/>
        <v>0</v>
      </c>
      <c r="I485" s="30"/>
      <c r="J485" s="3">
        <f t="shared" si="35"/>
        <v>0</v>
      </c>
    </row>
    <row r="486" spans="1:10" x14ac:dyDescent="0.2">
      <c r="A486" s="314" t="s">
        <v>113</v>
      </c>
      <c r="B486" s="315" t="s">
        <v>396</v>
      </c>
      <c r="C486" s="303"/>
      <c r="D486" s="316" t="s">
        <v>46</v>
      </c>
      <c r="E486" s="317">
        <v>29.58</v>
      </c>
      <c r="F486" s="103"/>
      <c r="G486" s="303"/>
      <c r="H486" s="3">
        <f t="shared" si="34"/>
        <v>0</v>
      </c>
      <c r="I486" s="30"/>
      <c r="J486" s="3">
        <f t="shared" si="35"/>
        <v>0</v>
      </c>
    </row>
    <row r="487" spans="1:10" x14ac:dyDescent="0.2">
      <c r="A487" s="314" t="s">
        <v>115</v>
      </c>
      <c r="B487" s="315" t="s">
        <v>397</v>
      </c>
      <c r="C487" s="303"/>
      <c r="D487" s="316" t="s">
        <v>46</v>
      </c>
      <c r="E487" s="317">
        <v>38.21</v>
      </c>
      <c r="F487" s="103"/>
      <c r="G487" s="303"/>
      <c r="H487" s="3">
        <f t="shared" si="34"/>
        <v>0</v>
      </c>
      <c r="I487" s="30"/>
      <c r="J487" s="3">
        <f t="shared" si="35"/>
        <v>0</v>
      </c>
    </row>
    <row r="488" spans="1:10" x14ac:dyDescent="0.2">
      <c r="A488" s="314" t="s">
        <v>117</v>
      </c>
      <c r="B488" s="318" t="s">
        <v>398</v>
      </c>
      <c r="C488" s="303"/>
      <c r="D488" s="316" t="s">
        <v>46</v>
      </c>
      <c r="E488" s="317">
        <v>28.28</v>
      </c>
      <c r="F488" s="103"/>
      <c r="G488" s="303"/>
      <c r="H488" s="3">
        <f t="shared" si="34"/>
        <v>0</v>
      </c>
      <c r="I488" s="30"/>
      <c r="J488" s="3">
        <f t="shared" si="35"/>
        <v>0</v>
      </c>
    </row>
    <row r="489" spans="1:10" x14ac:dyDescent="0.2">
      <c r="A489" s="314" t="s">
        <v>119</v>
      </c>
      <c r="B489" s="315" t="s">
        <v>399</v>
      </c>
      <c r="C489" s="303"/>
      <c r="D489" s="316" t="s">
        <v>46</v>
      </c>
      <c r="E489" s="317">
        <v>41.99</v>
      </c>
      <c r="F489" s="103"/>
      <c r="G489" s="303"/>
      <c r="H489" s="3">
        <f t="shared" si="34"/>
        <v>0</v>
      </c>
      <c r="I489" s="30"/>
      <c r="J489" s="3">
        <f t="shared" si="35"/>
        <v>0</v>
      </c>
    </row>
    <row r="490" spans="1:10" x14ac:dyDescent="0.2">
      <c r="A490" s="314"/>
      <c r="B490" s="315"/>
      <c r="C490" s="303"/>
      <c r="D490" s="316"/>
      <c r="E490" s="317"/>
      <c r="F490" s="103"/>
      <c r="G490" s="303"/>
      <c r="I490" s="30"/>
    </row>
    <row r="491" spans="1:10" x14ac:dyDescent="0.2">
      <c r="A491" s="314">
        <v>11</v>
      </c>
      <c r="B491" s="315" t="s">
        <v>400</v>
      </c>
      <c r="C491" s="303"/>
      <c r="D491" s="316" t="s">
        <v>401</v>
      </c>
      <c r="E491" s="317">
        <v>75.599999999999994</v>
      </c>
      <c r="F491" s="103"/>
      <c r="G491" s="303"/>
      <c r="H491" s="3">
        <f>G491*E491</f>
        <v>0</v>
      </c>
      <c r="I491" s="30"/>
      <c r="J491" s="3">
        <f>I491*H491</f>
        <v>0</v>
      </c>
    </row>
    <row r="492" spans="1:10" x14ac:dyDescent="0.2">
      <c r="A492" s="314"/>
      <c r="B492" s="315"/>
      <c r="C492" s="303"/>
      <c r="D492" s="316"/>
      <c r="E492" s="317"/>
      <c r="F492" s="103"/>
      <c r="G492" s="303"/>
      <c r="I492" s="30"/>
    </row>
    <row r="493" spans="1:10" ht="36" x14ac:dyDescent="0.2">
      <c r="A493" s="314">
        <f>A491+1</f>
        <v>12</v>
      </c>
      <c r="B493" s="315" t="s">
        <v>402</v>
      </c>
      <c r="C493" s="303"/>
      <c r="D493" s="316" t="s">
        <v>46</v>
      </c>
      <c r="E493" s="317">
        <v>45.6</v>
      </c>
      <c r="F493" s="103"/>
      <c r="G493" s="303"/>
      <c r="H493" s="3">
        <f>G493*E493</f>
        <v>0</v>
      </c>
      <c r="I493" s="30"/>
      <c r="J493" s="3">
        <f>I493*H493</f>
        <v>0</v>
      </c>
    </row>
    <row r="494" spans="1:10" x14ac:dyDescent="0.2">
      <c r="A494" s="314"/>
      <c r="B494" s="315"/>
      <c r="C494" s="303"/>
      <c r="D494" s="316"/>
      <c r="E494" s="317"/>
      <c r="F494" s="103"/>
      <c r="G494" s="303"/>
      <c r="I494" s="30"/>
    </row>
    <row r="495" spans="1:10" x14ac:dyDescent="0.2">
      <c r="A495" s="314">
        <f>A493+1</f>
        <v>13</v>
      </c>
      <c r="B495" s="315" t="s">
        <v>403</v>
      </c>
      <c r="C495" s="303"/>
      <c r="D495" s="316" t="s">
        <v>46</v>
      </c>
      <c r="E495" s="317">
        <v>29.5</v>
      </c>
      <c r="F495" s="103">
        <f>E495*C495</f>
        <v>0</v>
      </c>
      <c r="G495" s="35"/>
      <c r="H495" s="3">
        <f>G495*E495</f>
        <v>0</v>
      </c>
      <c r="I495" s="30"/>
      <c r="J495" s="3">
        <f>I495*H495</f>
        <v>0</v>
      </c>
    </row>
    <row r="496" spans="1:10" x14ac:dyDescent="0.2">
      <c r="A496" s="314"/>
      <c r="B496" s="315"/>
      <c r="C496" s="303"/>
      <c r="D496" s="316"/>
      <c r="E496" s="317"/>
      <c r="F496" s="103"/>
      <c r="G496" s="303"/>
      <c r="I496" s="30"/>
    </row>
    <row r="497" spans="1:10" ht="36" x14ac:dyDescent="0.2">
      <c r="A497" s="314">
        <f>A495+1</f>
        <v>14</v>
      </c>
      <c r="B497" s="315" t="s">
        <v>404</v>
      </c>
      <c r="C497" s="303"/>
      <c r="D497" s="316" t="s">
        <v>46</v>
      </c>
      <c r="E497" s="317">
        <v>29.5</v>
      </c>
      <c r="F497" s="103"/>
      <c r="G497" s="303"/>
      <c r="H497" s="3">
        <f>G497*E497</f>
        <v>0</v>
      </c>
      <c r="I497" s="30"/>
      <c r="J497" s="3">
        <f>I497*H497</f>
        <v>0</v>
      </c>
    </row>
    <row r="498" spans="1:10" x14ac:dyDescent="0.2">
      <c r="A498" s="314"/>
      <c r="B498" s="315"/>
      <c r="C498" s="303"/>
      <c r="D498" s="316"/>
      <c r="E498" s="317"/>
      <c r="F498" s="103"/>
      <c r="G498" s="303"/>
      <c r="I498" s="30"/>
    </row>
    <row r="499" spans="1:10" x14ac:dyDescent="0.2">
      <c r="A499" s="314">
        <f>A497+1</f>
        <v>15</v>
      </c>
      <c r="B499" s="318" t="s">
        <v>405</v>
      </c>
      <c r="C499" s="303"/>
      <c r="D499" s="316" t="s">
        <v>46</v>
      </c>
      <c r="E499" s="317">
        <v>10.97</v>
      </c>
      <c r="F499" s="103"/>
      <c r="G499" s="303"/>
      <c r="H499" s="3">
        <f>G499*E499</f>
        <v>0</v>
      </c>
      <c r="I499" s="30"/>
      <c r="J499" s="3">
        <f>I499*H499</f>
        <v>0</v>
      </c>
    </row>
    <row r="500" spans="1:10" x14ac:dyDescent="0.2">
      <c r="A500" s="314"/>
      <c r="B500" s="318"/>
      <c r="C500" s="303"/>
      <c r="D500" s="316"/>
      <c r="E500" s="317"/>
      <c r="F500" s="103"/>
      <c r="G500" s="303"/>
      <c r="I500" s="30"/>
    </row>
    <row r="501" spans="1:10" x14ac:dyDescent="0.2">
      <c r="A501" s="314">
        <f>A499+1</f>
        <v>16</v>
      </c>
      <c r="B501" s="318" t="s">
        <v>406</v>
      </c>
      <c r="C501" s="303"/>
      <c r="D501" s="316" t="s">
        <v>46</v>
      </c>
      <c r="E501" s="317">
        <v>4.93</v>
      </c>
      <c r="F501" s="103">
        <f>E501*C501</f>
        <v>0</v>
      </c>
      <c r="G501" s="35"/>
      <c r="H501" s="3">
        <f>G501*E501</f>
        <v>0</v>
      </c>
      <c r="I501" s="30"/>
      <c r="J501" s="3">
        <f>I501*H501</f>
        <v>0</v>
      </c>
    </row>
    <row r="502" spans="1:10" x14ac:dyDescent="0.2">
      <c r="A502" s="314"/>
      <c r="B502" s="318"/>
      <c r="C502" s="303"/>
      <c r="D502" s="316"/>
      <c r="E502" s="317"/>
      <c r="F502" s="103"/>
      <c r="G502" s="303"/>
      <c r="I502" s="30"/>
    </row>
    <row r="503" spans="1:10" x14ac:dyDescent="0.2">
      <c r="A503" s="314">
        <f>A501+1</f>
        <v>17</v>
      </c>
      <c r="B503" s="318" t="s">
        <v>407</v>
      </c>
      <c r="C503" s="303"/>
      <c r="D503" s="316"/>
      <c r="E503" s="317"/>
      <c r="F503" s="103"/>
      <c r="G503" s="303"/>
      <c r="I503" s="30"/>
    </row>
    <row r="504" spans="1:10" x14ac:dyDescent="0.2">
      <c r="A504" s="314" t="s">
        <v>18</v>
      </c>
      <c r="B504" s="319" t="s">
        <v>408</v>
      </c>
      <c r="C504" s="303"/>
      <c r="D504" s="320" t="s">
        <v>46</v>
      </c>
      <c r="E504" s="317">
        <v>19.75</v>
      </c>
      <c r="F504" s="103"/>
      <c r="G504" s="303"/>
      <c r="H504" s="3">
        <f t="shared" ref="H504:H511" si="36">G504*E504</f>
        <v>0</v>
      </c>
      <c r="I504" s="30"/>
      <c r="J504" s="3">
        <f t="shared" ref="J504:J511" si="37">I504*H504</f>
        <v>0</v>
      </c>
    </row>
    <row r="505" spans="1:10" x14ac:dyDescent="0.2">
      <c r="A505" s="314" t="s">
        <v>21</v>
      </c>
      <c r="B505" s="318" t="s">
        <v>409</v>
      </c>
      <c r="C505" s="303"/>
      <c r="D505" s="316" t="s">
        <v>46</v>
      </c>
      <c r="E505" s="317">
        <v>41.02</v>
      </c>
      <c r="F505" s="103"/>
      <c r="G505" s="303"/>
      <c r="H505" s="3">
        <f t="shared" si="36"/>
        <v>0</v>
      </c>
      <c r="I505" s="30"/>
      <c r="J505" s="3">
        <f t="shared" si="37"/>
        <v>0</v>
      </c>
    </row>
    <row r="506" spans="1:10" x14ac:dyDescent="0.2">
      <c r="A506" s="314" t="s">
        <v>23</v>
      </c>
      <c r="B506" s="318" t="s">
        <v>410</v>
      </c>
      <c r="C506" s="303"/>
      <c r="D506" s="316" t="s">
        <v>46</v>
      </c>
      <c r="E506" s="317">
        <v>18.47</v>
      </c>
      <c r="F506" s="103"/>
      <c r="G506" s="303"/>
      <c r="H506" s="3">
        <f t="shared" si="36"/>
        <v>0</v>
      </c>
      <c r="I506" s="30"/>
      <c r="J506" s="3">
        <f t="shared" si="37"/>
        <v>0</v>
      </c>
    </row>
    <row r="507" spans="1:10" x14ac:dyDescent="0.2">
      <c r="A507" s="314" t="s">
        <v>25</v>
      </c>
      <c r="B507" s="318" t="s">
        <v>411</v>
      </c>
      <c r="C507" s="303"/>
      <c r="D507" s="316" t="s">
        <v>46</v>
      </c>
      <c r="E507" s="317">
        <v>41.02</v>
      </c>
      <c r="F507" s="103"/>
      <c r="G507" s="303"/>
      <c r="H507" s="3">
        <f t="shared" si="36"/>
        <v>0</v>
      </c>
      <c r="I507" s="30"/>
      <c r="J507" s="3">
        <f t="shared" si="37"/>
        <v>0</v>
      </c>
    </row>
    <row r="508" spans="1:10" x14ac:dyDescent="0.2">
      <c r="A508" s="314" t="s">
        <v>27</v>
      </c>
      <c r="B508" s="318" t="s">
        <v>412</v>
      </c>
      <c r="C508" s="303"/>
      <c r="D508" s="316" t="s">
        <v>46</v>
      </c>
      <c r="E508" s="317">
        <v>20.2</v>
      </c>
      <c r="F508" s="103"/>
      <c r="G508" s="303"/>
      <c r="H508" s="3">
        <f t="shared" si="36"/>
        <v>0</v>
      </c>
      <c r="I508" s="30"/>
      <c r="J508" s="3">
        <f t="shared" si="37"/>
        <v>0</v>
      </c>
    </row>
    <row r="509" spans="1:10" x14ac:dyDescent="0.2">
      <c r="A509" s="314" t="s">
        <v>30</v>
      </c>
      <c r="B509" s="318" t="s">
        <v>413</v>
      </c>
      <c r="C509" s="303"/>
      <c r="D509" s="316" t="s">
        <v>46</v>
      </c>
      <c r="E509" s="317">
        <v>41.02</v>
      </c>
      <c r="F509" s="103"/>
      <c r="G509" s="303"/>
      <c r="H509" s="3">
        <f t="shared" si="36"/>
        <v>0</v>
      </c>
      <c r="I509" s="30"/>
      <c r="J509" s="3">
        <f t="shared" si="37"/>
        <v>0</v>
      </c>
    </row>
    <row r="510" spans="1:10" x14ac:dyDescent="0.2">
      <c r="A510" s="314" t="s">
        <v>109</v>
      </c>
      <c r="B510" s="318" t="s">
        <v>414</v>
      </c>
      <c r="C510" s="303"/>
      <c r="D510" s="316" t="s">
        <v>46</v>
      </c>
      <c r="E510" s="317">
        <v>19.18</v>
      </c>
      <c r="F510" s="103"/>
      <c r="G510" s="303"/>
      <c r="H510" s="3">
        <f t="shared" si="36"/>
        <v>0</v>
      </c>
      <c r="I510" s="30"/>
      <c r="J510" s="3">
        <f t="shared" si="37"/>
        <v>0</v>
      </c>
    </row>
    <row r="511" spans="1:10" x14ac:dyDescent="0.2">
      <c r="A511" s="314" t="s">
        <v>111</v>
      </c>
      <c r="B511" s="318" t="s">
        <v>415</v>
      </c>
      <c r="C511" s="303"/>
      <c r="D511" s="316" t="s">
        <v>46</v>
      </c>
      <c r="E511" s="317">
        <v>41.02</v>
      </c>
      <c r="F511" s="103"/>
      <c r="G511" s="303"/>
      <c r="H511" s="3">
        <f t="shared" si="36"/>
        <v>0</v>
      </c>
      <c r="I511" s="30"/>
      <c r="J511" s="3">
        <f t="shared" si="37"/>
        <v>0</v>
      </c>
    </row>
    <row r="512" spans="1:10" x14ac:dyDescent="0.2">
      <c r="A512" s="314"/>
      <c r="B512" s="318"/>
      <c r="C512" s="303"/>
      <c r="D512" s="316"/>
      <c r="E512" s="317"/>
      <c r="F512" s="103"/>
      <c r="G512" s="303"/>
      <c r="I512" s="30"/>
    </row>
    <row r="513" spans="1:10" x14ac:dyDescent="0.2">
      <c r="A513" s="314">
        <v>17</v>
      </c>
      <c r="B513" s="318" t="s">
        <v>416</v>
      </c>
      <c r="C513" s="303"/>
      <c r="D513" s="316"/>
      <c r="E513" s="317"/>
      <c r="F513" s="103"/>
      <c r="G513" s="303"/>
      <c r="I513" s="30"/>
    </row>
    <row r="514" spans="1:10" ht="21" x14ac:dyDescent="0.2">
      <c r="A514" s="314" t="s">
        <v>18</v>
      </c>
      <c r="B514" s="318" t="s">
        <v>417</v>
      </c>
      <c r="C514" s="303"/>
      <c r="D514" s="316" t="s">
        <v>379</v>
      </c>
      <c r="E514" s="317">
        <v>5</v>
      </c>
      <c r="F514" s="103"/>
      <c r="G514" s="303"/>
      <c r="H514" s="3">
        <f>G514*E514</f>
        <v>0</v>
      </c>
      <c r="I514" s="30"/>
      <c r="J514" s="3">
        <f>I514*H514</f>
        <v>0</v>
      </c>
    </row>
    <row r="515" spans="1:10" ht="21" x14ac:dyDescent="0.2">
      <c r="A515" s="314" t="s">
        <v>21</v>
      </c>
      <c r="B515" s="318" t="s">
        <v>418</v>
      </c>
      <c r="C515" s="303"/>
      <c r="D515" s="316" t="s">
        <v>379</v>
      </c>
      <c r="E515" s="317">
        <v>5.5</v>
      </c>
      <c r="F515" s="103"/>
      <c r="G515" s="303"/>
      <c r="H515" s="3">
        <f>G515*E515</f>
        <v>0</v>
      </c>
      <c r="I515" s="30"/>
      <c r="J515" s="3">
        <f>I515*H515</f>
        <v>0</v>
      </c>
    </row>
    <row r="516" spans="1:10" ht="21" x14ac:dyDescent="0.2">
      <c r="A516" s="314" t="s">
        <v>23</v>
      </c>
      <c r="B516" s="318" t="s">
        <v>419</v>
      </c>
      <c r="C516" s="303"/>
      <c r="D516" s="316" t="s">
        <v>379</v>
      </c>
      <c r="E516" s="317">
        <v>6</v>
      </c>
      <c r="F516" s="103"/>
      <c r="G516" s="303"/>
      <c r="H516" s="3">
        <f>G516*E516</f>
        <v>0</v>
      </c>
      <c r="I516" s="30"/>
      <c r="J516" s="3">
        <f>I516*H516</f>
        <v>0</v>
      </c>
    </row>
    <row r="517" spans="1:10" x14ac:dyDescent="0.2">
      <c r="A517" s="314"/>
      <c r="B517" s="318"/>
      <c r="C517" s="303"/>
      <c r="D517" s="316"/>
      <c r="E517" s="317"/>
      <c r="F517" s="103"/>
      <c r="G517" s="303"/>
      <c r="I517" s="30"/>
    </row>
    <row r="518" spans="1:10" x14ac:dyDescent="0.2">
      <c r="A518" s="314">
        <v>18</v>
      </c>
      <c r="B518" s="318" t="s">
        <v>420</v>
      </c>
      <c r="C518" s="303"/>
      <c r="D518" s="316" t="s">
        <v>46</v>
      </c>
      <c r="E518" s="317">
        <v>65.151402666666669</v>
      </c>
      <c r="F518" s="103"/>
      <c r="G518" s="303"/>
      <c r="H518" s="3">
        <f>G518*E518</f>
        <v>0</v>
      </c>
      <c r="I518" s="30"/>
      <c r="J518" s="3">
        <f>I518*H518</f>
        <v>0</v>
      </c>
    </row>
    <row r="519" spans="1:10" x14ac:dyDescent="0.2">
      <c r="A519" s="314">
        <v>19</v>
      </c>
      <c r="B519" s="318" t="s">
        <v>421</v>
      </c>
      <c r="C519" s="303"/>
      <c r="D519" s="316" t="s">
        <v>46</v>
      </c>
      <c r="E519" s="317">
        <v>28.061666666666664</v>
      </c>
      <c r="F519" s="103"/>
      <c r="G519" s="303"/>
      <c r="H519" s="3">
        <f>G519*E519</f>
        <v>0</v>
      </c>
      <c r="I519" s="30"/>
      <c r="J519" s="3">
        <f>I519*H519</f>
        <v>0</v>
      </c>
    </row>
    <row r="520" spans="1:10" x14ac:dyDescent="0.2">
      <c r="A520" s="314"/>
      <c r="B520" s="318"/>
      <c r="C520" s="303"/>
      <c r="D520" s="316"/>
      <c r="E520" s="317"/>
      <c r="F520" s="103"/>
      <c r="G520" s="303"/>
      <c r="I520" s="30"/>
    </row>
    <row r="521" spans="1:10" x14ac:dyDescent="0.2">
      <c r="A521" s="314">
        <v>20</v>
      </c>
      <c r="B521" s="315" t="s">
        <v>422</v>
      </c>
      <c r="C521" s="303"/>
      <c r="D521" s="316" t="s">
        <v>46</v>
      </c>
      <c r="E521" s="317">
        <v>56.622971999999997</v>
      </c>
      <c r="F521" s="103"/>
      <c r="G521" s="303"/>
      <c r="H521" s="3">
        <f>G521*E521</f>
        <v>0</v>
      </c>
      <c r="I521" s="30"/>
      <c r="J521" s="3">
        <f>I521*H521</f>
        <v>0</v>
      </c>
    </row>
    <row r="522" spans="1:10" x14ac:dyDescent="0.2">
      <c r="A522" s="314">
        <v>21</v>
      </c>
      <c r="B522" s="318" t="s">
        <v>421</v>
      </c>
      <c r="C522" s="303"/>
      <c r="D522" s="316" t="s">
        <v>46</v>
      </c>
      <c r="E522" s="317">
        <v>25.226708333333331</v>
      </c>
      <c r="F522" s="103"/>
      <c r="G522" s="303"/>
      <c r="H522" s="3">
        <f>G522*E522</f>
        <v>0</v>
      </c>
      <c r="I522" s="30"/>
      <c r="J522" s="3">
        <f>I522*H522</f>
        <v>0</v>
      </c>
    </row>
    <row r="523" spans="1:10" x14ac:dyDescent="0.2">
      <c r="A523" s="314"/>
      <c r="B523" s="318"/>
      <c r="C523" s="303"/>
      <c r="D523" s="316"/>
      <c r="E523" s="317"/>
      <c r="F523" s="103"/>
      <c r="G523" s="303"/>
      <c r="I523" s="30"/>
    </row>
    <row r="524" spans="1:10" x14ac:dyDescent="0.2">
      <c r="A524" s="314">
        <v>22</v>
      </c>
      <c r="B524" s="318" t="s">
        <v>423</v>
      </c>
      <c r="C524" s="303"/>
      <c r="D524" s="316" t="s">
        <v>46</v>
      </c>
      <c r="E524" s="317">
        <v>49.612499999999997</v>
      </c>
      <c r="F524" s="103">
        <f>E524*C524</f>
        <v>0</v>
      </c>
      <c r="G524" s="35"/>
      <c r="H524" s="3">
        <f>G524*E524</f>
        <v>0</v>
      </c>
      <c r="I524" s="30"/>
      <c r="J524" s="3">
        <f>I524*H524</f>
        <v>0</v>
      </c>
    </row>
    <row r="525" spans="1:10" x14ac:dyDescent="0.2">
      <c r="A525" s="314">
        <v>23</v>
      </c>
      <c r="B525" s="318" t="s">
        <v>421</v>
      </c>
      <c r="C525" s="303"/>
      <c r="D525" s="316" t="s">
        <v>46</v>
      </c>
      <c r="E525" s="317">
        <v>33.328333333333333</v>
      </c>
      <c r="F525" s="103"/>
      <c r="G525" s="303"/>
      <c r="H525" s="3">
        <f>G525*E525</f>
        <v>0</v>
      </c>
      <c r="I525" s="30"/>
      <c r="J525" s="3">
        <f>I525*H525</f>
        <v>0</v>
      </c>
    </row>
    <row r="526" spans="1:10" x14ac:dyDescent="0.2">
      <c r="A526" s="314"/>
      <c r="B526" s="321"/>
      <c r="C526" s="303"/>
      <c r="D526" s="316"/>
      <c r="E526" s="317"/>
      <c r="F526" s="103"/>
      <c r="G526" s="303"/>
      <c r="I526" s="30"/>
    </row>
    <row r="527" spans="1:10" x14ac:dyDescent="0.2">
      <c r="A527" s="314">
        <v>24</v>
      </c>
      <c r="B527" s="318" t="s">
        <v>424</v>
      </c>
      <c r="C527" s="303"/>
      <c r="D527" s="316"/>
      <c r="E527" s="317"/>
      <c r="F527" s="103"/>
      <c r="G527" s="303"/>
      <c r="H527" s="3">
        <f>G527*E527</f>
        <v>0</v>
      </c>
      <c r="I527" s="30"/>
      <c r="J527" s="3">
        <f>I527*H527</f>
        <v>0</v>
      </c>
    </row>
    <row r="528" spans="1:10" ht="36" x14ac:dyDescent="0.2">
      <c r="A528" s="314">
        <v>25</v>
      </c>
      <c r="B528" s="318" t="s">
        <v>425</v>
      </c>
      <c r="C528" s="303"/>
      <c r="D528" s="316" t="s">
        <v>46</v>
      </c>
      <c r="E528" s="317">
        <v>45.5</v>
      </c>
      <c r="F528" s="103"/>
      <c r="G528" s="303"/>
      <c r="H528" s="3">
        <f>G528*E528</f>
        <v>0</v>
      </c>
      <c r="I528" s="30"/>
      <c r="J528" s="3">
        <f>I528*H528</f>
        <v>0</v>
      </c>
    </row>
    <row r="529" spans="1:10" x14ac:dyDescent="0.2">
      <c r="A529" s="314">
        <v>27</v>
      </c>
      <c r="B529" s="315" t="s">
        <v>421</v>
      </c>
      <c r="C529" s="303"/>
      <c r="D529" s="316" t="s">
        <v>46</v>
      </c>
      <c r="E529" s="317">
        <v>27.366250000000001</v>
      </c>
      <c r="F529" s="103"/>
      <c r="G529" s="303"/>
      <c r="H529" s="3">
        <f>G529*E529</f>
        <v>0</v>
      </c>
      <c r="I529" s="30"/>
      <c r="J529" s="3">
        <f>I529*H529</f>
        <v>0</v>
      </c>
    </row>
    <row r="530" spans="1:10" x14ac:dyDescent="0.2">
      <c r="A530" s="314"/>
      <c r="B530" s="318"/>
      <c r="C530" s="303"/>
      <c r="D530" s="316"/>
      <c r="E530" s="317"/>
      <c r="F530" s="103"/>
      <c r="G530" s="303"/>
      <c r="I530" s="30"/>
    </row>
    <row r="531" spans="1:10" x14ac:dyDescent="0.2">
      <c r="A531" s="314">
        <v>28</v>
      </c>
      <c r="B531" s="318" t="s">
        <v>426</v>
      </c>
      <c r="C531" s="303"/>
      <c r="D531" s="316"/>
      <c r="E531" s="317"/>
      <c r="F531" s="103"/>
      <c r="G531" s="303"/>
      <c r="I531" s="30"/>
    </row>
    <row r="532" spans="1:10" ht="36" x14ac:dyDescent="0.2">
      <c r="A532" s="314">
        <v>29</v>
      </c>
      <c r="B532" s="318" t="s">
        <v>427</v>
      </c>
      <c r="C532" s="303"/>
      <c r="D532" s="316" t="s">
        <v>46</v>
      </c>
      <c r="E532" s="317">
        <v>45.5</v>
      </c>
      <c r="F532" s="103"/>
      <c r="G532" s="303"/>
      <c r="H532" s="3">
        <f>G532*E532</f>
        <v>0</v>
      </c>
      <c r="I532" s="30"/>
      <c r="J532" s="3">
        <f>I532*H532</f>
        <v>0</v>
      </c>
    </row>
    <row r="533" spans="1:10" x14ac:dyDescent="0.2">
      <c r="A533" s="314"/>
      <c r="B533" s="318"/>
      <c r="C533" s="303"/>
      <c r="D533" s="316"/>
      <c r="E533" s="317"/>
      <c r="F533" s="103"/>
      <c r="G533" s="303"/>
      <c r="I533" s="30"/>
    </row>
    <row r="534" spans="1:10" x14ac:dyDescent="0.2">
      <c r="A534" s="314">
        <v>30</v>
      </c>
      <c r="B534" s="318" t="s">
        <v>421</v>
      </c>
      <c r="C534" s="303"/>
      <c r="D534" s="316" t="s">
        <v>46</v>
      </c>
      <c r="E534" s="317">
        <v>21.324955500000002</v>
      </c>
      <c r="F534" s="103"/>
      <c r="G534" s="303"/>
      <c r="H534" s="3">
        <f>G534*E534</f>
        <v>0</v>
      </c>
      <c r="I534" s="30"/>
      <c r="J534" s="3">
        <f>I534*H534</f>
        <v>0</v>
      </c>
    </row>
    <row r="535" spans="1:10" x14ac:dyDescent="0.2">
      <c r="A535" s="314"/>
      <c r="B535" s="318"/>
      <c r="C535" s="303"/>
      <c r="D535" s="316"/>
      <c r="E535" s="317"/>
      <c r="F535" s="103"/>
      <c r="G535" s="303"/>
      <c r="I535" s="30"/>
    </row>
    <row r="536" spans="1:10" ht="36" x14ac:dyDescent="0.2">
      <c r="A536" s="314">
        <v>31</v>
      </c>
      <c r="B536" s="318" t="s">
        <v>428</v>
      </c>
      <c r="C536" s="303"/>
      <c r="D536" s="316" t="s">
        <v>46</v>
      </c>
      <c r="E536" s="317">
        <v>3.8149819551599999</v>
      </c>
      <c r="F536" s="103"/>
      <c r="G536" s="303"/>
      <c r="H536" s="3">
        <f>G536*E536</f>
        <v>0</v>
      </c>
      <c r="I536" s="30"/>
      <c r="J536" s="3">
        <f>I536*H536</f>
        <v>0</v>
      </c>
    </row>
    <row r="537" spans="1:10" x14ac:dyDescent="0.2">
      <c r="A537" s="314"/>
      <c r="B537" s="318"/>
      <c r="C537" s="303"/>
      <c r="D537" s="316"/>
      <c r="E537" s="317"/>
      <c r="F537" s="103"/>
      <c r="G537" s="303"/>
      <c r="I537" s="30"/>
    </row>
    <row r="538" spans="1:10" x14ac:dyDescent="0.2">
      <c r="A538" s="314">
        <v>32</v>
      </c>
      <c r="B538" s="318" t="s">
        <v>429</v>
      </c>
      <c r="C538" s="303"/>
      <c r="D538" s="316"/>
      <c r="E538" s="317"/>
      <c r="F538" s="103"/>
      <c r="G538" s="303"/>
      <c r="I538" s="30"/>
    </row>
    <row r="539" spans="1:10" x14ac:dyDescent="0.2">
      <c r="A539" s="314">
        <v>33</v>
      </c>
      <c r="B539" s="318" t="s">
        <v>430</v>
      </c>
      <c r="C539" s="303"/>
      <c r="D539" s="316" t="s">
        <v>401</v>
      </c>
      <c r="E539" s="317">
        <v>28.72</v>
      </c>
      <c r="F539" s="103">
        <f>E539*C539</f>
        <v>0</v>
      </c>
      <c r="G539" s="35"/>
      <c r="H539" s="3">
        <f>G539*E539</f>
        <v>0</v>
      </c>
      <c r="I539" s="30"/>
      <c r="J539" s="3">
        <f>I539*H539</f>
        <v>0</v>
      </c>
    </row>
    <row r="540" spans="1:10" x14ac:dyDescent="0.2">
      <c r="A540" s="314"/>
      <c r="B540" s="318"/>
      <c r="C540" s="303"/>
      <c r="D540" s="316"/>
      <c r="E540" s="317"/>
      <c r="F540" s="103"/>
      <c r="G540" s="303"/>
      <c r="I540" s="30"/>
    </row>
    <row r="541" spans="1:10" x14ac:dyDescent="0.2">
      <c r="A541" s="314">
        <v>34</v>
      </c>
      <c r="B541" s="318" t="s">
        <v>431</v>
      </c>
      <c r="C541" s="303"/>
      <c r="D541" s="316" t="s">
        <v>401</v>
      </c>
      <c r="E541" s="317">
        <v>34.600833333333334</v>
      </c>
      <c r="F541" s="103"/>
      <c r="G541" s="303"/>
      <c r="H541" s="3">
        <f>G541*E541</f>
        <v>0</v>
      </c>
      <c r="I541" s="30"/>
      <c r="J541" s="3">
        <f>I541*H541</f>
        <v>0</v>
      </c>
    </row>
    <row r="542" spans="1:10" x14ac:dyDescent="0.2">
      <c r="A542" s="314">
        <v>35</v>
      </c>
      <c r="B542" s="315" t="s">
        <v>421</v>
      </c>
      <c r="C542" s="303"/>
      <c r="D542" s="316" t="s">
        <v>401</v>
      </c>
      <c r="E542" s="317">
        <v>20.324999999999999</v>
      </c>
      <c r="F542" s="103"/>
      <c r="G542" s="303"/>
      <c r="H542" s="3">
        <f>G542*E542</f>
        <v>0</v>
      </c>
      <c r="I542" s="30"/>
      <c r="J542" s="3">
        <f>I542*H542</f>
        <v>0</v>
      </c>
    </row>
    <row r="543" spans="1:10" x14ac:dyDescent="0.2">
      <c r="A543" s="314"/>
      <c r="B543" s="318"/>
      <c r="C543" s="303"/>
      <c r="D543" s="316"/>
      <c r="E543" s="317"/>
      <c r="F543" s="103"/>
      <c r="G543" s="303"/>
      <c r="I543" s="30"/>
    </row>
    <row r="544" spans="1:10" x14ac:dyDescent="0.2">
      <c r="A544" s="314">
        <v>36</v>
      </c>
      <c r="B544" s="318" t="s">
        <v>432</v>
      </c>
      <c r="C544" s="303"/>
      <c r="D544" s="316"/>
      <c r="E544" s="317"/>
      <c r="F544" s="103"/>
      <c r="G544" s="303"/>
      <c r="I544" s="30"/>
    </row>
    <row r="545" spans="1:10" ht="36" x14ac:dyDescent="0.2">
      <c r="A545" s="314">
        <v>37</v>
      </c>
      <c r="B545" s="318" t="s">
        <v>433</v>
      </c>
      <c r="C545" s="303"/>
      <c r="D545" s="316" t="s">
        <v>46</v>
      </c>
      <c r="E545" s="317">
        <v>78</v>
      </c>
      <c r="F545" s="103">
        <f>E545*C545</f>
        <v>0</v>
      </c>
      <c r="G545" s="35"/>
      <c r="H545" s="3">
        <f>G545*E545</f>
        <v>0</v>
      </c>
      <c r="I545" s="30"/>
      <c r="J545" s="3">
        <f>I545*H545</f>
        <v>0</v>
      </c>
    </row>
    <row r="546" spans="1:10" x14ac:dyDescent="0.2">
      <c r="A546" s="314"/>
      <c r="B546" s="318"/>
      <c r="C546" s="303"/>
      <c r="D546" s="316"/>
      <c r="E546" s="317"/>
      <c r="F546" s="103"/>
      <c r="G546" s="303"/>
      <c r="I546" s="30"/>
    </row>
    <row r="547" spans="1:10" x14ac:dyDescent="0.2">
      <c r="A547" s="314">
        <v>39</v>
      </c>
      <c r="B547" s="318" t="s">
        <v>434</v>
      </c>
      <c r="C547" s="303"/>
      <c r="D547" s="316" t="s">
        <v>46</v>
      </c>
      <c r="E547" s="317">
        <v>68.5</v>
      </c>
      <c r="F547" s="103"/>
      <c r="G547" s="303"/>
      <c r="H547" s="3">
        <f>G547*E547</f>
        <v>0</v>
      </c>
      <c r="I547" s="30"/>
      <c r="J547" s="3">
        <f>I547*H547</f>
        <v>0</v>
      </c>
    </row>
    <row r="548" spans="1:10" x14ac:dyDescent="0.2">
      <c r="A548" s="314"/>
      <c r="B548" s="318"/>
      <c r="C548" s="303"/>
      <c r="D548" s="316"/>
      <c r="E548" s="317"/>
      <c r="F548" s="103"/>
      <c r="G548" s="303"/>
      <c r="I548" s="30"/>
    </row>
    <row r="549" spans="1:10" ht="54" x14ac:dyDescent="0.2">
      <c r="A549" s="314">
        <v>40</v>
      </c>
      <c r="B549" s="318" t="s">
        <v>435</v>
      </c>
      <c r="C549" s="303"/>
      <c r="D549" s="316" t="s">
        <v>401</v>
      </c>
      <c r="E549" s="317">
        <v>45.840970920000004</v>
      </c>
      <c r="F549" s="103"/>
      <c r="G549" s="303"/>
      <c r="H549" s="3">
        <f>G549*E549</f>
        <v>0</v>
      </c>
      <c r="I549" s="30"/>
      <c r="J549" s="3">
        <f>I549*H549</f>
        <v>0</v>
      </c>
    </row>
    <row r="550" spans="1:10" x14ac:dyDescent="0.2">
      <c r="A550" s="314">
        <v>41</v>
      </c>
      <c r="B550" s="318" t="s">
        <v>421</v>
      </c>
      <c r="C550" s="303"/>
      <c r="D550" s="316" t="s">
        <v>401</v>
      </c>
      <c r="E550" s="317">
        <v>27.471679499999997</v>
      </c>
      <c r="F550" s="103"/>
      <c r="G550" s="303"/>
      <c r="H550" s="3">
        <f>G550*E550</f>
        <v>0</v>
      </c>
      <c r="I550" s="30"/>
      <c r="J550" s="3">
        <f>I550*H550</f>
        <v>0</v>
      </c>
    </row>
    <row r="551" spans="1:10" x14ac:dyDescent="0.2">
      <c r="A551" s="314"/>
      <c r="B551" s="318"/>
      <c r="C551" s="303"/>
      <c r="D551" s="316"/>
      <c r="E551" s="317"/>
      <c r="F551" s="103"/>
      <c r="G551" s="303"/>
      <c r="I551" s="30"/>
    </row>
    <row r="552" spans="1:10" x14ac:dyDescent="0.2">
      <c r="A552" s="314"/>
      <c r="B552" s="318" t="s">
        <v>436</v>
      </c>
      <c r="C552" s="303"/>
      <c r="D552" s="316"/>
      <c r="E552" s="317"/>
      <c r="F552" s="103"/>
      <c r="G552" s="303"/>
      <c r="I552" s="30"/>
    </row>
    <row r="553" spans="1:10" ht="36" x14ac:dyDescent="0.2">
      <c r="A553" s="314">
        <v>42</v>
      </c>
      <c r="B553" s="318" t="s">
        <v>437</v>
      </c>
      <c r="C553" s="303"/>
      <c r="D553" s="316" t="s">
        <v>401</v>
      </c>
      <c r="E553" s="317">
        <v>53.83</v>
      </c>
      <c r="F553" s="103">
        <f>E553*C553</f>
        <v>0</v>
      </c>
      <c r="G553" s="35"/>
      <c r="H553" s="3">
        <f>G553*E553</f>
        <v>0</v>
      </c>
      <c r="I553" s="30"/>
      <c r="J553" s="3">
        <f>I553*H553</f>
        <v>0</v>
      </c>
    </row>
    <row r="554" spans="1:10" x14ac:dyDescent="0.2">
      <c r="A554" s="314"/>
      <c r="B554" s="318"/>
      <c r="C554" s="303"/>
      <c r="D554" s="316"/>
      <c r="E554" s="317"/>
      <c r="F554" s="103"/>
      <c r="G554" s="303"/>
      <c r="I554" s="30"/>
    </row>
    <row r="555" spans="1:10" ht="36" x14ac:dyDescent="0.2">
      <c r="A555" s="314">
        <v>43</v>
      </c>
      <c r="B555" s="318" t="s">
        <v>438</v>
      </c>
      <c r="C555" s="303"/>
      <c r="D555" s="316" t="s">
        <v>46</v>
      </c>
      <c r="E555" s="317">
        <v>197.72</v>
      </c>
      <c r="F555" s="103"/>
      <c r="G555" s="303"/>
      <c r="H555" s="3">
        <f>G555*E555</f>
        <v>0</v>
      </c>
      <c r="I555" s="30"/>
      <c r="J555" s="3">
        <f>I555*H555</f>
        <v>0</v>
      </c>
    </row>
    <row r="556" spans="1:10" x14ac:dyDescent="0.2">
      <c r="A556" s="314">
        <v>44</v>
      </c>
      <c r="B556" s="318" t="s">
        <v>421</v>
      </c>
      <c r="C556" s="303"/>
      <c r="D556" s="316" t="s">
        <v>46</v>
      </c>
      <c r="E556" s="317">
        <v>70.796420999999995</v>
      </c>
      <c r="F556" s="103"/>
      <c r="G556" s="303"/>
      <c r="H556" s="3">
        <f>G556*E556</f>
        <v>0</v>
      </c>
      <c r="I556" s="30"/>
      <c r="J556" s="3">
        <f>I556*H556</f>
        <v>0</v>
      </c>
    </row>
    <row r="557" spans="1:10" x14ac:dyDescent="0.2">
      <c r="A557" s="314"/>
      <c r="B557" s="318"/>
      <c r="C557" s="303"/>
      <c r="D557" s="316"/>
      <c r="E557" s="317"/>
      <c r="F557" s="103"/>
      <c r="G557" s="303"/>
      <c r="I557" s="30"/>
    </row>
    <row r="558" spans="1:10" ht="36" x14ac:dyDescent="0.2">
      <c r="A558" s="314">
        <v>45</v>
      </c>
      <c r="B558" s="318" t="s">
        <v>439</v>
      </c>
      <c r="C558" s="303"/>
      <c r="D558" s="316" t="s">
        <v>20</v>
      </c>
      <c r="E558" s="317">
        <v>157.66</v>
      </c>
      <c r="F558" s="103"/>
      <c r="G558" s="303"/>
      <c r="H558" s="3">
        <f>G558*E558</f>
        <v>0</v>
      </c>
      <c r="I558" s="30"/>
      <c r="J558" s="3">
        <f>I558*H558</f>
        <v>0</v>
      </c>
    </row>
    <row r="559" spans="1:10" x14ac:dyDescent="0.2">
      <c r="A559" s="314"/>
      <c r="B559" s="318"/>
      <c r="C559" s="303"/>
      <c r="D559" s="316"/>
      <c r="E559" s="317"/>
      <c r="F559" s="103"/>
      <c r="G559" s="303"/>
      <c r="I559" s="30"/>
    </row>
    <row r="560" spans="1:10" ht="36" x14ac:dyDescent="0.2">
      <c r="A560" s="314">
        <v>46</v>
      </c>
      <c r="B560" s="318" t="s">
        <v>440</v>
      </c>
      <c r="C560" s="303"/>
      <c r="D560" s="316" t="s">
        <v>401</v>
      </c>
      <c r="E560" s="317">
        <v>50.279516580000006</v>
      </c>
      <c r="F560" s="103"/>
      <c r="G560" s="303"/>
      <c r="H560" s="3">
        <f>G560*E560</f>
        <v>0</v>
      </c>
      <c r="I560" s="30"/>
      <c r="J560" s="3">
        <f>I560*H560</f>
        <v>0</v>
      </c>
    </row>
    <row r="561" spans="1:10" x14ac:dyDescent="0.2">
      <c r="A561" s="314">
        <v>47</v>
      </c>
      <c r="B561" s="318" t="s">
        <v>421</v>
      </c>
      <c r="C561" s="303"/>
      <c r="D561" s="316" t="s">
        <v>401</v>
      </c>
      <c r="E561" s="317">
        <v>43.718333333333327</v>
      </c>
      <c r="F561" s="103"/>
      <c r="G561" s="303"/>
      <c r="H561" s="3">
        <f>G561*E561</f>
        <v>0</v>
      </c>
      <c r="I561" s="30"/>
      <c r="J561" s="3">
        <f>I561*H561</f>
        <v>0</v>
      </c>
    </row>
    <row r="562" spans="1:10" x14ac:dyDescent="0.2">
      <c r="A562" s="314"/>
      <c r="B562" s="318"/>
      <c r="C562" s="303"/>
      <c r="D562" s="316"/>
      <c r="E562" s="317"/>
      <c r="F562" s="103"/>
      <c r="G562" s="303"/>
      <c r="I562" s="30"/>
    </row>
    <row r="563" spans="1:10" ht="36" x14ac:dyDescent="0.2">
      <c r="A563" s="314">
        <v>48</v>
      </c>
      <c r="B563" s="318" t="s">
        <v>441</v>
      </c>
      <c r="C563" s="303"/>
      <c r="D563" s="316" t="s">
        <v>20</v>
      </c>
      <c r="E563" s="317">
        <v>49.451204999999995</v>
      </c>
      <c r="F563" s="103"/>
      <c r="G563" s="303"/>
      <c r="H563" s="3">
        <f>G563*E563</f>
        <v>0</v>
      </c>
      <c r="I563" s="30"/>
      <c r="J563" s="3">
        <f>I563*H563</f>
        <v>0</v>
      </c>
    </row>
    <row r="564" spans="1:10" x14ac:dyDescent="0.2">
      <c r="A564" s="314"/>
      <c r="B564" s="318"/>
      <c r="C564" s="303"/>
      <c r="D564" s="316"/>
      <c r="E564" s="317"/>
      <c r="F564" s="103"/>
      <c r="G564" s="303"/>
      <c r="I564" s="30"/>
    </row>
    <row r="565" spans="1:10" x14ac:dyDescent="0.2">
      <c r="A565" s="314">
        <v>49</v>
      </c>
      <c r="B565" s="318" t="s">
        <v>442</v>
      </c>
      <c r="C565" s="303"/>
      <c r="D565" s="316" t="s">
        <v>46</v>
      </c>
      <c r="E565" s="317">
        <v>11.353117674</v>
      </c>
      <c r="F565" s="103"/>
      <c r="G565" s="303"/>
      <c r="H565" s="3">
        <f>G565*E565</f>
        <v>0</v>
      </c>
      <c r="I565" s="30"/>
      <c r="J565" s="3">
        <f>I565*H565</f>
        <v>0</v>
      </c>
    </row>
    <row r="566" spans="1:10" x14ac:dyDescent="0.2">
      <c r="A566" s="314"/>
      <c r="B566" s="318"/>
      <c r="C566" s="303"/>
      <c r="D566" s="316"/>
      <c r="E566" s="317"/>
      <c r="F566" s="103"/>
      <c r="G566" s="303"/>
      <c r="I566" s="30"/>
    </row>
    <row r="567" spans="1:10" ht="36" x14ac:dyDescent="0.2">
      <c r="A567" s="314">
        <f>A565+1</f>
        <v>50</v>
      </c>
      <c r="B567" s="318" t="s">
        <v>443</v>
      </c>
      <c r="C567" s="303"/>
      <c r="D567" s="316" t="s">
        <v>401</v>
      </c>
      <c r="E567" s="317">
        <v>2.7569865000000005</v>
      </c>
      <c r="F567" s="103">
        <f>E567*C567</f>
        <v>0</v>
      </c>
      <c r="G567" s="35"/>
      <c r="H567" s="3">
        <f>G567*E567</f>
        <v>0</v>
      </c>
      <c r="I567" s="30"/>
      <c r="J567" s="3">
        <f>I567*H567</f>
        <v>0</v>
      </c>
    </row>
    <row r="568" spans="1:10" x14ac:dyDescent="0.2">
      <c r="A568" s="314"/>
      <c r="B568" s="318"/>
      <c r="C568" s="303"/>
      <c r="D568" s="316"/>
      <c r="E568" s="317"/>
      <c r="F568" s="103"/>
      <c r="G568" s="303"/>
      <c r="I568" s="30"/>
    </row>
    <row r="569" spans="1:10" x14ac:dyDescent="0.2">
      <c r="A569" s="314">
        <f>A567+1</f>
        <v>51</v>
      </c>
      <c r="B569" s="318" t="s">
        <v>444</v>
      </c>
      <c r="C569" s="303"/>
      <c r="D569" s="316" t="s">
        <v>401</v>
      </c>
      <c r="E569" s="317">
        <v>132.66</v>
      </c>
      <c r="F569" s="103"/>
      <c r="G569" s="303"/>
      <c r="H569" s="3">
        <f>G569*E569</f>
        <v>0</v>
      </c>
      <c r="I569" s="30"/>
      <c r="J569" s="3">
        <f>I569*H569</f>
        <v>0</v>
      </c>
    </row>
    <row r="570" spans="1:10" x14ac:dyDescent="0.2">
      <c r="A570" s="314"/>
      <c r="B570" s="318"/>
      <c r="C570" s="303"/>
      <c r="D570" s="316"/>
      <c r="E570" s="317"/>
      <c r="F570" s="103"/>
      <c r="G570" s="303"/>
      <c r="I570" s="30"/>
    </row>
    <row r="571" spans="1:10" x14ac:dyDescent="0.2">
      <c r="A571" s="314">
        <f>A569+1</f>
        <v>52</v>
      </c>
      <c r="B571" s="318" t="s">
        <v>445</v>
      </c>
      <c r="C571" s="303"/>
      <c r="D571" s="316" t="s">
        <v>401</v>
      </c>
      <c r="E571" s="317">
        <v>216.60396650000001</v>
      </c>
      <c r="F571" s="103"/>
      <c r="G571" s="303"/>
      <c r="H571" s="3">
        <f>G571*E571</f>
        <v>0</v>
      </c>
      <c r="I571" s="30"/>
      <c r="J571" s="3">
        <f>I571*H571</f>
        <v>0</v>
      </c>
    </row>
    <row r="572" spans="1:10" x14ac:dyDescent="0.2">
      <c r="A572" s="314"/>
      <c r="B572" s="318"/>
      <c r="C572" s="303"/>
      <c r="D572" s="316"/>
      <c r="E572" s="317"/>
      <c r="F572" s="103"/>
      <c r="G572" s="303"/>
      <c r="I572" s="30"/>
    </row>
    <row r="573" spans="1:10" x14ac:dyDescent="0.2">
      <c r="A573" s="314">
        <f>A571+1</f>
        <v>53</v>
      </c>
      <c r="B573" s="318" t="s">
        <v>446</v>
      </c>
      <c r="C573" s="303"/>
      <c r="D573" s="316" t="s">
        <v>401</v>
      </c>
      <c r="E573" s="317">
        <v>282.49</v>
      </c>
      <c r="F573" s="103"/>
      <c r="G573" s="303"/>
      <c r="H573" s="3">
        <f>G573*E573</f>
        <v>0</v>
      </c>
      <c r="I573" s="30"/>
      <c r="J573" s="3">
        <f>I573*H573</f>
        <v>0</v>
      </c>
    </row>
    <row r="574" spans="1:10" x14ac:dyDescent="0.2">
      <c r="A574" s="314"/>
      <c r="B574" s="318"/>
      <c r="C574" s="303"/>
      <c r="D574" s="316"/>
      <c r="E574" s="317"/>
      <c r="F574" s="103"/>
      <c r="G574" s="303"/>
      <c r="I574" s="30"/>
    </row>
    <row r="575" spans="1:10" ht="36" x14ac:dyDescent="0.2">
      <c r="A575" s="314">
        <f>A573+1</f>
        <v>54</v>
      </c>
      <c r="B575" s="318" t="s">
        <v>447</v>
      </c>
      <c r="C575" s="303"/>
      <c r="D575" s="316" t="s">
        <v>46</v>
      </c>
      <c r="E575" s="317">
        <v>44.9</v>
      </c>
      <c r="F575" s="103"/>
      <c r="G575" s="303"/>
      <c r="H575" s="3">
        <f>G575*E575</f>
        <v>0</v>
      </c>
      <c r="I575" s="30"/>
      <c r="J575" s="3">
        <f>I575*H575</f>
        <v>0</v>
      </c>
    </row>
    <row r="576" spans="1:10" x14ac:dyDescent="0.2">
      <c r="A576" s="314"/>
      <c r="B576" s="318"/>
      <c r="C576" s="303"/>
      <c r="D576" s="316"/>
      <c r="E576" s="317"/>
      <c r="F576" s="103"/>
      <c r="G576" s="303"/>
      <c r="I576" s="30"/>
    </row>
    <row r="577" spans="1:10" x14ac:dyDescent="0.2">
      <c r="A577" s="314">
        <f>A575+1</f>
        <v>55</v>
      </c>
      <c r="B577" s="318" t="s">
        <v>448</v>
      </c>
      <c r="C577" s="303"/>
      <c r="D577" s="316" t="s">
        <v>46</v>
      </c>
      <c r="E577" s="317">
        <v>49.35</v>
      </c>
      <c r="F577" s="103"/>
      <c r="G577" s="303"/>
      <c r="H577" s="3">
        <f>G577*E577</f>
        <v>0</v>
      </c>
      <c r="I577" s="30"/>
      <c r="J577" s="3">
        <f>I577*H577</f>
        <v>0</v>
      </c>
    </row>
    <row r="578" spans="1:10" x14ac:dyDescent="0.2">
      <c r="A578" s="314"/>
      <c r="B578" s="318"/>
      <c r="C578" s="303"/>
      <c r="D578" s="316"/>
      <c r="E578" s="317"/>
      <c r="F578" s="103"/>
      <c r="G578" s="303"/>
      <c r="I578" s="30"/>
    </row>
    <row r="579" spans="1:10" x14ac:dyDescent="0.2">
      <c r="A579" s="314">
        <f>A577+1</f>
        <v>56</v>
      </c>
      <c r="B579" s="318" t="s">
        <v>449</v>
      </c>
      <c r="C579" s="303"/>
      <c r="D579" s="316" t="s">
        <v>20</v>
      </c>
      <c r="E579" s="317">
        <v>2.38</v>
      </c>
      <c r="F579" s="103"/>
      <c r="G579" s="303"/>
      <c r="H579" s="3">
        <f>G579*E579</f>
        <v>0</v>
      </c>
      <c r="I579" s="30"/>
      <c r="J579" s="3">
        <f>I579*H579</f>
        <v>0</v>
      </c>
    </row>
    <row r="580" spans="1:10" x14ac:dyDescent="0.2">
      <c r="A580" s="314"/>
      <c r="B580" s="318"/>
      <c r="C580" s="303"/>
      <c r="D580" s="316"/>
      <c r="E580" s="317"/>
      <c r="F580" s="103"/>
      <c r="G580" s="303"/>
      <c r="I580" s="30"/>
    </row>
    <row r="581" spans="1:10" ht="36" x14ac:dyDescent="0.2">
      <c r="A581" s="314">
        <f>A579+1</f>
        <v>57</v>
      </c>
      <c r="B581" s="318" t="s">
        <v>450</v>
      </c>
      <c r="C581" s="303"/>
      <c r="D581" s="316" t="s">
        <v>401</v>
      </c>
      <c r="E581" s="317">
        <v>55.814560499999999</v>
      </c>
      <c r="F581" s="103"/>
      <c r="G581" s="303"/>
      <c r="H581" s="3">
        <f>G581*E581</f>
        <v>0</v>
      </c>
      <c r="I581" s="30"/>
      <c r="J581" s="3">
        <f>I581*H581</f>
        <v>0</v>
      </c>
    </row>
    <row r="582" spans="1:10" x14ac:dyDescent="0.2">
      <c r="A582" s="314"/>
      <c r="B582" s="318"/>
      <c r="C582" s="303"/>
      <c r="D582" s="316"/>
      <c r="E582" s="317"/>
      <c r="F582" s="103"/>
      <c r="G582" s="303"/>
      <c r="I582" s="30"/>
    </row>
    <row r="583" spans="1:10" ht="36" x14ac:dyDescent="0.2">
      <c r="A583" s="314">
        <f>A581+1</f>
        <v>58</v>
      </c>
      <c r="B583" s="318" t="s">
        <v>451</v>
      </c>
      <c r="C583" s="303"/>
      <c r="D583" s="316" t="s">
        <v>46</v>
      </c>
      <c r="E583" s="317">
        <v>12.66490089</v>
      </c>
      <c r="F583" s="103"/>
      <c r="G583" s="303"/>
      <c r="H583" s="3">
        <f>G583*E583</f>
        <v>0</v>
      </c>
      <c r="I583" s="30"/>
      <c r="J583" s="3">
        <f>I583*H583</f>
        <v>0</v>
      </c>
    </row>
    <row r="584" spans="1:10" x14ac:dyDescent="0.2">
      <c r="A584" s="314"/>
      <c r="B584" s="318"/>
      <c r="C584" s="303"/>
      <c r="D584" s="316"/>
      <c r="E584" s="317"/>
      <c r="F584" s="103"/>
      <c r="G584" s="303"/>
      <c r="I584" s="30"/>
    </row>
    <row r="585" spans="1:10" x14ac:dyDescent="0.2">
      <c r="A585" s="314">
        <f>A583+1</f>
        <v>59</v>
      </c>
      <c r="B585" s="318" t="s">
        <v>452</v>
      </c>
      <c r="C585" s="303"/>
      <c r="D585" s="316" t="s">
        <v>20</v>
      </c>
      <c r="E585" s="317">
        <v>28.8110544</v>
      </c>
      <c r="F585" s="103"/>
      <c r="G585" s="303"/>
      <c r="H585" s="3">
        <f>G585*E585</f>
        <v>0</v>
      </c>
      <c r="I585" s="30"/>
      <c r="J585" s="3">
        <f>I585*H585</f>
        <v>0</v>
      </c>
    </row>
    <row r="586" spans="1:10" x14ac:dyDescent="0.2">
      <c r="A586" s="314"/>
      <c r="B586" s="318"/>
      <c r="C586" s="303"/>
      <c r="D586" s="316"/>
      <c r="E586" s="317"/>
      <c r="F586" s="103"/>
      <c r="G586" s="303"/>
      <c r="I586" s="30"/>
    </row>
    <row r="587" spans="1:10" ht="36" x14ac:dyDescent="0.2">
      <c r="A587" s="314">
        <f>A585+1</f>
        <v>60</v>
      </c>
      <c r="B587" s="318" t="s">
        <v>453</v>
      </c>
      <c r="C587" s="303"/>
      <c r="D587" s="316" t="s">
        <v>401</v>
      </c>
      <c r="E587" s="317">
        <v>252.61</v>
      </c>
      <c r="F587" s="103"/>
      <c r="G587" s="303"/>
      <c r="H587" s="3">
        <f>G587*E587</f>
        <v>0</v>
      </c>
      <c r="I587" s="30"/>
      <c r="J587" s="3">
        <f>I587*H587</f>
        <v>0</v>
      </c>
    </row>
    <row r="588" spans="1:10" x14ac:dyDescent="0.2">
      <c r="A588" s="314"/>
      <c r="B588" s="318"/>
      <c r="C588" s="303"/>
      <c r="D588" s="316"/>
      <c r="E588" s="317"/>
      <c r="F588" s="103"/>
      <c r="G588" s="303"/>
      <c r="I588" s="30"/>
    </row>
    <row r="589" spans="1:10" ht="36" x14ac:dyDescent="0.2">
      <c r="A589" s="314">
        <f>A587+1</f>
        <v>61</v>
      </c>
      <c r="B589" s="318" t="s">
        <v>454</v>
      </c>
      <c r="C589" s="303"/>
      <c r="D589" s="316" t="s">
        <v>401</v>
      </c>
      <c r="E589" s="317">
        <v>241.84</v>
      </c>
      <c r="F589" s="103"/>
      <c r="G589" s="303"/>
      <c r="H589" s="3">
        <f>G589*E589</f>
        <v>0</v>
      </c>
      <c r="I589" s="30"/>
      <c r="J589" s="3">
        <f>I589*H589</f>
        <v>0</v>
      </c>
    </row>
    <row r="590" spans="1:10" x14ac:dyDescent="0.2">
      <c r="A590" s="314"/>
      <c r="B590" s="318"/>
      <c r="C590" s="303"/>
      <c r="D590" s="316"/>
      <c r="E590" s="317"/>
      <c r="F590" s="103"/>
      <c r="G590" s="303"/>
      <c r="I590" s="30"/>
    </row>
    <row r="591" spans="1:10" ht="36" x14ac:dyDescent="0.2">
      <c r="A591" s="314">
        <f>A589+1</f>
        <v>62</v>
      </c>
      <c r="B591" s="318" t="s">
        <v>455</v>
      </c>
      <c r="C591" s="303"/>
      <c r="D591" s="316" t="s">
        <v>401</v>
      </c>
      <c r="E591" s="317">
        <v>273.27999999999997</v>
      </c>
      <c r="F591" s="103"/>
      <c r="G591" s="303"/>
      <c r="H591" s="3">
        <f>G591*E591</f>
        <v>0</v>
      </c>
      <c r="I591" s="30"/>
      <c r="J591" s="3">
        <f>I591*H591</f>
        <v>0</v>
      </c>
    </row>
    <row r="592" spans="1:10" x14ac:dyDescent="0.2">
      <c r="A592" s="314"/>
      <c r="B592" s="318"/>
      <c r="C592" s="303"/>
      <c r="D592" s="316"/>
      <c r="E592" s="317"/>
      <c r="F592" s="103"/>
      <c r="G592" s="303"/>
      <c r="I592" s="30"/>
    </row>
    <row r="593" spans="1:10" ht="36" x14ac:dyDescent="0.2">
      <c r="A593" s="314">
        <f>A591+1</f>
        <v>63</v>
      </c>
      <c r="B593" s="318" t="s">
        <v>456</v>
      </c>
      <c r="C593" s="303"/>
      <c r="D593" s="316" t="s">
        <v>401</v>
      </c>
      <c r="E593" s="317">
        <v>268.74</v>
      </c>
      <c r="F593" s="103"/>
      <c r="G593" s="303"/>
      <c r="H593" s="3">
        <f>G593*E593</f>
        <v>0</v>
      </c>
      <c r="I593" s="30"/>
      <c r="J593" s="3">
        <f>I593*H593</f>
        <v>0</v>
      </c>
    </row>
    <row r="594" spans="1:10" x14ac:dyDescent="0.2">
      <c r="A594" s="314"/>
      <c r="B594" s="318"/>
      <c r="C594" s="303"/>
      <c r="D594" s="316"/>
      <c r="E594" s="317"/>
      <c r="F594" s="103"/>
      <c r="G594" s="303"/>
      <c r="I594" s="30"/>
    </row>
    <row r="595" spans="1:10" ht="36" x14ac:dyDescent="0.2">
      <c r="A595" s="314">
        <f>A593+1</f>
        <v>64</v>
      </c>
      <c r="B595" s="318" t="s">
        <v>457</v>
      </c>
      <c r="C595" s="303"/>
      <c r="D595" s="316" t="s">
        <v>401</v>
      </c>
      <c r="E595" s="317">
        <v>330.25</v>
      </c>
      <c r="F595" s="103"/>
      <c r="G595" s="303"/>
      <c r="H595" s="3">
        <f>G595*E595</f>
        <v>0</v>
      </c>
      <c r="I595" s="30"/>
      <c r="J595" s="3">
        <f>I595*H595</f>
        <v>0</v>
      </c>
    </row>
    <row r="596" spans="1:10" x14ac:dyDescent="0.2">
      <c r="A596" s="314"/>
      <c r="B596" s="315"/>
      <c r="C596" s="303"/>
      <c r="D596" s="316"/>
      <c r="E596" s="317"/>
      <c r="F596" s="103"/>
      <c r="G596" s="303"/>
      <c r="I596" s="30"/>
    </row>
    <row r="597" spans="1:10" ht="36" x14ac:dyDescent="0.2">
      <c r="A597" s="314">
        <f>A595+1</f>
        <v>65</v>
      </c>
      <c r="B597" s="318" t="s">
        <v>458</v>
      </c>
      <c r="C597" s="303"/>
      <c r="D597" s="316" t="s">
        <v>20</v>
      </c>
      <c r="E597" s="317">
        <v>9.32</v>
      </c>
      <c r="F597" s="103"/>
      <c r="G597" s="303"/>
      <c r="H597" s="3">
        <f>G597*E597</f>
        <v>0</v>
      </c>
      <c r="I597" s="30"/>
      <c r="J597" s="3">
        <f>I597*H597</f>
        <v>0</v>
      </c>
    </row>
    <row r="598" spans="1:10" x14ac:dyDescent="0.2">
      <c r="A598" s="314"/>
      <c r="B598" s="318"/>
      <c r="C598" s="303"/>
      <c r="D598" s="316"/>
      <c r="E598" s="317"/>
      <c r="F598" s="103"/>
      <c r="G598" s="303"/>
      <c r="I598" s="30"/>
    </row>
    <row r="599" spans="1:10" x14ac:dyDescent="0.2">
      <c r="A599" s="314">
        <f>A597+1</f>
        <v>66</v>
      </c>
      <c r="B599" s="318" t="s">
        <v>459</v>
      </c>
      <c r="C599" s="303"/>
      <c r="D599" s="316"/>
      <c r="E599" s="317"/>
      <c r="F599" s="103"/>
      <c r="G599" s="303"/>
      <c r="H599" s="3">
        <f>G599*E599</f>
        <v>0</v>
      </c>
      <c r="I599" s="30"/>
      <c r="J599" s="3">
        <f>I599*H599</f>
        <v>0</v>
      </c>
    </row>
    <row r="600" spans="1:10" x14ac:dyDescent="0.2">
      <c r="A600" s="314"/>
      <c r="B600" s="318"/>
      <c r="C600" s="303"/>
      <c r="D600" s="316"/>
      <c r="E600" s="317"/>
      <c r="F600" s="103"/>
      <c r="G600" s="303"/>
      <c r="I600" s="30"/>
    </row>
    <row r="601" spans="1:10" ht="36" x14ac:dyDescent="0.2">
      <c r="A601" s="314">
        <f>A599+1</f>
        <v>67</v>
      </c>
      <c r="B601" s="318" t="s">
        <v>460</v>
      </c>
      <c r="C601" s="303"/>
      <c r="D601" s="316" t="s">
        <v>401</v>
      </c>
      <c r="E601" s="317">
        <v>5.12</v>
      </c>
      <c r="F601" s="103"/>
      <c r="G601" s="303"/>
      <c r="H601" s="3">
        <f>G601*E601</f>
        <v>0</v>
      </c>
      <c r="I601" s="30"/>
      <c r="J601" s="3">
        <f>I601*H601</f>
        <v>0</v>
      </c>
    </row>
    <row r="602" spans="1:10" x14ac:dyDescent="0.2">
      <c r="A602" s="314"/>
      <c r="B602" s="318"/>
      <c r="C602" s="303"/>
      <c r="D602" s="316"/>
      <c r="E602" s="317"/>
      <c r="F602" s="103"/>
      <c r="G602" s="303"/>
      <c r="I602" s="30"/>
    </row>
    <row r="603" spans="1:10" ht="54" x14ac:dyDescent="0.2">
      <c r="A603" s="314">
        <f>A601+1</f>
        <v>68</v>
      </c>
      <c r="B603" s="318" t="s">
        <v>461</v>
      </c>
      <c r="C603" s="303"/>
      <c r="D603" s="316" t="s">
        <v>401</v>
      </c>
      <c r="E603" s="317">
        <v>7.2431287499999994</v>
      </c>
      <c r="F603" s="103"/>
      <c r="G603" s="303"/>
      <c r="H603" s="3">
        <f>G603*E603</f>
        <v>0</v>
      </c>
      <c r="I603" s="30"/>
      <c r="J603" s="3">
        <f>I603*H603</f>
        <v>0</v>
      </c>
    </row>
    <row r="604" spans="1:10" x14ac:dyDescent="0.2">
      <c r="A604" s="314"/>
      <c r="B604" s="318"/>
      <c r="C604" s="303"/>
      <c r="D604" s="316"/>
      <c r="E604" s="317"/>
      <c r="F604" s="103"/>
      <c r="G604" s="303"/>
      <c r="I604" s="30"/>
    </row>
    <row r="605" spans="1:10" ht="90" x14ac:dyDescent="0.2">
      <c r="A605" s="322">
        <v>69</v>
      </c>
      <c r="B605" s="318" t="s">
        <v>462</v>
      </c>
      <c r="C605" s="303"/>
      <c r="D605" s="316" t="s">
        <v>401</v>
      </c>
      <c r="E605" s="317">
        <v>11.171025650999999</v>
      </c>
      <c r="F605" s="103"/>
      <c r="G605" s="303"/>
      <c r="H605" s="3">
        <f>G605*E605</f>
        <v>0</v>
      </c>
      <c r="I605" s="30"/>
      <c r="J605" s="3">
        <f>I605*H605</f>
        <v>0</v>
      </c>
    </row>
    <row r="606" spans="1:10" x14ac:dyDescent="0.2">
      <c r="A606" s="314"/>
      <c r="B606" s="318"/>
      <c r="C606" s="303"/>
      <c r="D606" s="316"/>
      <c r="E606" s="317"/>
      <c r="F606" s="103"/>
      <c r="G606" s="303"/>
      <c r="I606" s="30"/>
    </row>
    <row r="607" spans="1:10" ht="54" x14ac:dyDescent="0.2">
      <c r="A607" s="314">
        <f>A605+1</f>
        <v>70</v>
      </c>
      <c r="B607" s="318" t="s">
        <v>463</v>
      </c>
      <c r="C607" s="303"/>
      <c r="D607" s="316" t="s">
        <v>46</v>
      </c>
      <c r="E607" s="317">
        <v>33.583405824000003</v>
      </c>
      <c r="F607" s="103"/>
      <c r="G607" s="303"/>
      <c r="H607" s="3">
        <f>G607*E607</f>
        <v>0</v>
      </c>
      <c r="I607" s="30"/>
      <c r="J607" s="3">
        <f>I607*H607</f>
        <v>0</v>
      </c>
    </row>
    <row r="608" spans="1:10" x14ac:dyDescent="0.2">
      <c r="A608" s="314"/>
      <c r="B608" s="318"/>
      <c r="C608" s="303"/>
      <c r="D608" s="316"/>
      <c r="E608" s="317"/>
      <c r="F608" s="103"/>
      <c r="G608" s="303"/>
      <c r="I608" s="30"/>
    </row>
    <row r="609" spans="1:10" ht="54" x14ac:dyDescent="0.2">
      <c r="A609" s="314">
        <f>A607+1</f>
        <v>71</v>
      </c>
      <c r="B609" s="318" t="s">
        <v>464</v>
      </c>
      <c r="C609" s="303"/>
      <c r="D609" s="316" t="s">
        <v>20</v>
      </c>
      <c r="E609" s="317">
        <v>32.744942174999991</v>
      </c>
      <c r="F609" s="103"/>
      <c r="G609" s="303"/>
      <c r="H609" s="3">
        <f>G609*E609</f>
        <v>0</v>
      </c>
      <c r="I609" s="30"/>
      <c r="J609" s="3">
        <f>I609*H609</f>
        <v>0</v>
      </c>
    </row>
    <row r="610" spans="1:10" x14ac:dyDescent="0.2">
      <c r="A610" s="314"/>
      <c r="B610" s="318"/>
      <c r="C610" s="303"/>
      <c r="D610" s="316"/>
      <c r="E610" s="317"/>
      <c r="F610" s="103"/>
      <c r="G610" s="303"/>
      <c r="I610" s="30"/>
    </row>
    <row r="611" spans="1:10" ht="72" x14ac:dyDescent="0.2">
      <c r="A611" s="314">
        <f>A609+1</f>
        <v>72</v>
      </c>
      <c r="B611" s="318" t="s">
        <v>465</v>
      </c>
      <c r="C611" s="303"/>
      <c r="D611" s="316" t="s">
        <v>46</v>
      </c>
      <c r="E611" s="317">
        <v>20.432408784000003</v>
      </c>
      <c r="F611" s="103"/>
      <c r="G611" s="303"/>
      <c r="H611" s="3">
        <f>G611*E611</f>
        <v>0</v>
      </c>
      <c r="I611" s="30"/>
      <c r="J611" s="3">
        <f>I611*H611</f>
        <v>0</v>
      </c>
    </row>
    <row r="612" spans="1:10" x14ac:dyDescent="0.2">
      <c r="A612" s="314"/>
      <c r="B612" s="318"/>
      <c r="C612" s="303"/>
      <c r="D612" s="316"/>
      <c r="E612" s="317"/>
      <c r="F612" s="103"/>
      <c r="G612" s="303"/>
      <c r="I612" s="30"/>
    </row>
    <row r="613" spans="1:10" ht="90" x14ac:dyDescent="0.2">
      <c r="A613" s="314">
        <f>A611+1</f>
        <v>73</v>
      </c>
      <c r="B613" s="318" t="s">
        <v>466</v>
      </c>
      <c r="C613" s="303"/>
      <c r="D613" s="316" t="s">
        <v>46</v>
      </c>
      <c r="E613" s="317">
        <v>60.04</v>
      </c>
      <c r="F613" s="103">
        <f>E613*C613</f>
        <v>0</v>
      </c>
      <c r="G613" s="35"/>
      <c r="H613" s="3">
        <f>G613*E613</f>
        <v>0</v>
      </c>
      <c r="I613" s="30"/>
      <c r="J613" s="3">
        <f>I613*H613</f>
        <v>0</v>
      </c>
    </row>
    <row r="614" spans="1:10" x14ac:dyDescent="0.2">
      <c r="A614" s="314"/>
      <c r="B614" s="318"/>
      <c r="C614" s="303"/>
      <c r="D614" s="316"/>
      <c r="E614" s="317"/>
      <c r="F614" s="103"/>
      <c r="G614" s="303"/>
      <c r="I614" s="30"/>
    </row>
    <row r="615" spans="1:10" ht="90" x14ac:dyDescent="0.2">
      <c r="A615" s="314">
        <f>A613+1</f>
        <v>74</v>
      </c>
      <c r="B615" s="318" t="s">
        <v>467</v>
      </c>
      <c r="C615" s="303"/>
      <c r="D615" s="316" t="s">
        <v>46</v>
      </c>
      <c r="E615" s="317">
        <f>+E613+20.23</f>
        <v>80.27</v>
      </c>
      <c r="F615" s="103"/>
      <c r="G615" s="303"/>
      <c r="H615" s="3">
        <f>G615*E615</f>
        <v>0</v>
      </c>
      <c r="I615" s="30"/>
      <c r="J615" s="3">
        <f>I615*H615</f>
        <v>0</v>
      </c>
    </row>
    <row r="616" spans="1:10" x14ac:dyDescent="0.2">
      <c r="A616" s="314"/>
      <c r="B616" s="318"/>
      <c r="C616" s="303"/>
      <c r="D616" s="316"/>
      <c r="E616" s="317"/>
      <c r="F616" s="103"/>
      <c r="G616" s="303"/>
      <c r="I616" s="30"/>
    </row>
    <row r="617" spans="1:10" ht="36" x14ac:dyDescent="0.2">
      <c r="A617" s="314">
        <f>A615+1</f>
        <v>75</v>
      </c>
      <c r="B617" s="318" t="s">
        <v>468</v>
      </c>
      <c r="C617" s="303"/>
      <c r="D617" s="316" t="s">
        <v>46</v>
      </c>
      <c r="E617" s="317">
        <v>3.4284880440000003</v>
      </c>
      <c r="F617" s="103"/>
      <c r="G617" s="303"/>
      <c r="H617" s="3">
        <f>G617*E617</f>
        <v>0</v>
      </c>
      <c r="I617" s="30"/>
      <c r="J617" s="3">
        <f>I617*H617</f>
        <v>0</v>
      </c>
    </row>
    <row r="618" spans="1:10" x14ac:dyDescent="0.2">
      <c r="A618" s="314"/>
      <c r="B618" s="318"/>
      <c r="C618" s="303"/>
      <c r="D618" s="316"/>
      <c r="E618" s="317"/>
      <c r="F618" s="103"/>
      <c r="G618" s="303"/>
      <c r="I618" s="30"/>
    </row>
    <row r="619" spans="1:10" ht="36" x14ac:dyDescent="0.2">
      <c r="A619" s="314">
        <f>A617+1</f>
        <v>76</v>
      </c>
      <c r="B619" s="318" t="s">
        <v>469</v>
      </c>
      <c r="C619" s="303"/>
      <c r="D619" s="316" t="s">
        <v>401</v>
      </c>
      <c r="E619" s="317">
        <v>60.675927210000019</v>
      </c>
      <c r="F619" s="103"/>
      <c r="G619" s="303"/>
      <c r="H619" s="3">
        <f>G619*E619</f>
        <v>0</v>
      </c>
      <c r="I619" s="30"/>
      <c r="J619" s="3">
        <f>I619*H619</f>
        <v>0</v>
      </c>
    </row>
    <row r="620" spans="1:10" x14ac:dyDescent="0.2">
      <c r="A620" s="314"/>
      <c r="B620" s="318"/>
      <c r="C620" s="303"/>
      <c r="D620" s="316"/>
      <c r="E620" s="317"/>
      <c r="F620" s="103"/>
      <c r="G620" s="303"/>
      <c r="I620" s="30"/>
    </row>
    <row r="621" spans="1:10" ht="54" x14ac:dyDescent="0.2">
      <c r="A621" s="314">
        <f>A619+1</f>
        <v>77</v>
      </c>
      <c r="B621" s="318" t="s">
        <v>470</v>
      </c>
      <c r="C621" s="303"/>
      <c r="D621" s="316" t="s">
        <v>401</v>
      </c>
      <c r="E621" s="317">
        <v>24.385218199999997</v>
      </c>
      <c r="F621" s="103"/>
      <c r="G621" s="303"/>
      <c r="H621" s="3">
        <f>G621*E621</f>
        <v>0</v>
      </c>
      <c r="I621" s="30"/>
      <c r="J621" s="3">
        <f>I621*H621</f>
        <v>0</v>
      </c>
    </row>
    <row r="622" spans="1:10" x14ac:dyDescent="0.2">
      <c r="A622" s="314"/>
      <c r="B622" s="318"/>
      <c r="C622" s="303"/>
      <c r="D622" s="316"/>
      <c r="E622" s="317"/>
      <c r="F622" s="103"/>
      <c r="G622" s="303"/>
      <c r="I622" s="30"/>
    </row>
    <row r="623" spans="1:10" x14ac:dyDescent="0.2">
      <c r="A623" s="314">
        <f>A621+1</f>
        <v>78</v>
      </c>
      <c r="B623" s="318" t="s">
        <v>471</v>
      </c>
      <c r="C623" s="303"/>
      <c r="D623" s="316"/>
      <c r="E623" s="317"/>
      <c r="F623" s="103"/>
      <c r="G623" s="303"/>
      <c r="H623" s="3">
        <f>G623*E623</f>
        <v>0</v>
      </c>
      <c r="I623" s="30"/>
      <c r="J623" s="3">
        <f>I623*H623</f>
        <v>0</v>
      </c>
    </row>
    <row r="624" spans="1:10" x14ac:dyDescent="0.2">
      <c r="A624" s="314"/>
      <c r="B624" s="318"/>
      <c r="C624" s="303"/>
      <c r="D624" s="316"/>
      <c r="E624" s="317"/>
      <c r="F624" s="103"/>
      <c r="G624" s="303"/>
      <c r="I624" s="30"/>
    </row>
    <row r="625" spans="1:10" ht="54" x14ac:dyDescent="0.2">
      <c r="A625" s="314">
        <f>A623+1</f>
        <v>79</v>
      </c>
      <c r="B625" s="318" t="s">
        <v>472</v>
      </c>
      <c r="C625" s="303"/>
      <c r="D625" s="316" t="s">
        <v>46</v>
      </c>
      <c r="E625" s="317">
        <v>7.4487619155000004</v>
      </c>
      <c r="F625" s="103"/>
      <c r="G625" s="303"/>
      <c r="H625" s="3">
        <f>G625*E625</f>
        <v>0</v>
      </c>
      <c r="I625" s="30"/>
      <c r="J625" s="3">
        <f>I625*H625</f>
        <v>0</v>
      </c>
    </row>
    <row r="626" spans="1:10" x14ac:dyDescent="0.2">
      <c r="A626" s="314"/>
      <c r="B626" s="318"/>
      <c r="C626" s="303"/>
      <c r="D626" s="316"/>
      <c r="E626" s="317"/>
      <c r="F626" s="103"/>
      <c r="G626" s="303"/>
      <c r="I626" s="30"/>
    </row>
    <row r="627" spans="1:10" ht="54" x14ac:dyDescent="0.2">
      <c r="A627" s="314">
        <f>A625+1</f>
        <v>80</v>
      </c>
      <c r="B627" s="318" t="s">
        <v>473</v>
      </c>
      <c r="C627" s="303"/>
      <c r="D627" s="316" t="s">
        <v>46</v>
      </c>
      <c r="E627" s="317">
        <v>38.995805144999999</v>
      </c>
      <c r="F627" s="103"/>
      <c r="G627" s="303"/>
      <c r="H627" s="3">
        <f>G627*E627</f>
        <v>0</v>
      </c>
      <c r="I627" s="30"/>
      <c r="J627" s="3">
        <f>I627*H627</f>
        <v>0</v>
      </c>
    </row>
    <row r="628" spans="1:10" x14ac:dyDescent="0.2">
      <c r="A628" s="314"/>
      <c r="B628" s="318"/>
      <c r="C628" s="303"/>
      <c r="D628" s="316"/>
      <c r="E628" s="317"/>
      <c r="F628" s="103"/>
      <c r="G628" s="303"/>
      <c r="I628" s="30"/>
    </row>
    <row r="629" spans="1:10" x14ac:dyDescent="0.2">
      <c r="A629" s="314"/>
      <c r="B629" s="318" t="s">
        <v>474</v>
      </c>
      <c r="C629" s="303"/>
      <c r="D629" s="316"/>
      <c r="E629" s="317"/>
      <c r="F629" s="103"/>
      <c r="G629" s="303"/>
      <c r="I629" s="30"/>
    </row>
    <row r="630" spans="1:10" ht="54" x14ac:dyDescent="0.2">
      <c r="A630" s="314">
        <v>81</v>
      </c>
      <c r="B630" s="323" t="s">
        <v>319</v>
      </c>
      <c r="C630" s="303"/>
      <c r="D630" s="316"/>
      <c r="E630" s="317"/>
      <c r="F630" s="103"/>
      <c r="G630" s="303"/>
      <c r="I630" s="30"/>
    </row>
    <row r="631" spans="1:10" x14ac:dyDescent="0.2">
      <c r="A631" s="314" t="s">
        <v>18</v>
      </c>
      <c r="B631" s="324" t="s">
        <v>475</v>
      </c>
      <c r="C631" s="303"/>
      <c r="D631" s="316" t="s">
        <v>46</v>
      </c>
      <c r="E631" s="317">
        <v>12.1875</v>
      </c>
      <c r="F631" s="103"/>
      <c r="G631" s="303"/>
      <c r="H631" s="3">
        <f>G631*E631</f>
        <v>0</v>
      </c>
      <c r="I631" s="30"/>
      <c r="J631" s="3">
        <f>I631*H631</f>
        <v>0</v>
      </c>
    </row>
    <row r="632" spans="1:10" x14ac:dyDescent="0.2">
      <c r="A632" s="314" t="s">
        <v>21</v>
      </c>
      <c r="B632" s="324" t="s">
        <v>476</v>
      </c>
      <c r="C632" s="303"/>
      <c r="D632" s="316" t="s">
        <v>46</v>
      </c>
      <c r="E632" s="317">
        <v>16.087499999999999</v>
      </c>
      <c r="F632" s="103"/>
      <c r="G632" s="303"/>
      <c r="H632" s="3">
        <f>G632*E632</f>
        <v>0</v>
      </c>
      <c r="I632" s="30"/>
      <c r="J632" s="3">
        <f>I632*H632</f>
        <v>0</v>
      </c>
    </row>
    <row r="633" spans="1:10" x14ac:dyDescent="0.2">
      <c r="A633" s="314"/>
      <c r="B633" s="318"/>
      <c r="C633" s="303"/>
      <c r="D633" s="316"/>
      <c r="E633" s="317"/>
      <c r="F633" s="103"/>
      <c r="G633" s="303"/>
      <c r="I633" s="30"/>
    </row>
    <row r="634" spans="1:10" x14ac:dyDescent="0.2">
      <c r="A634" s="314"/>
      <c r="B634" s="318"/>
      <c r="C634" s="303"/>
      <c r="D634" s="316"/>
      <c r="E634" s="317"/>
      <c r="F634" s="103"/>
      <c r="G634" s="303"/>
      <c r="I634" s="30"/>
    </row>
    <row r="635" spans="1:10" ht="72" x14ac:dyDescent="0.2">
      <c r="A635" s="314">
        <v>82</v>
      </c>
      <c r="B635" s="323" t="s">
        <v>477</v>
      </c>
      <c r="C635" s="303"/>
      <c r="D635" s="316" t="s">
        <v>46</v>
      </c>
      <c r="E635" s="317">
        <v>17.55</v>
      </c>
      <c r="F635" s="103"/>
      <c r="G635" s="303"/>
      <c r="H635" s="3">
        <f>G635*E635</f>
        <v>0</v>
      </c>
      <c r="I635" s="30"/>
      <c r="J635" s="3">
        <f>I635*H635</f>
        <v>0</v>
      </c>
    </row>
    <row r="636" spans="1:10" x14ac:dyDescent="0.2">
      <c r="A636" s="314"/>
      <c r="B636" s="318"/>
      <c r="C636" s="303"/>
      <c r="D636" s="316"/>
      <c r="E636" s="317"/>
      <c r="F636" s="103"/>
      <c r="G636" s="303"/>
      <c r="I636" s="30"/>
    </row>
    <row r="637" spans="1:10" ht="54" x14ac:dyDescent="0.2">
      <c r="A637" s="314">
        <v>83</v>
      </c>
      <c r="B637" s="318" t="s">
        <v>478</v>
      </c>
      <c r="C637" s="303"/>
      <c r="D637" s="316" t="s">
        <v>46</v>
      </c>
      <c r="E637" s="317">
        <v>4.6167055874999994</v>
      </c>
      <c r="F637" s="103"/>
      <c r="G637" s="303"/>
      <c r="H637" s="3">
        <f>G637*E637</f>
        <v>0</v>
      </c>
      <c r="I637" s="30"/>
      <c r="J637" s="3">
        <f>I637*H637</f>
        <v>0</v>
      </c>
    </row>
    <row r="638" spans="1:10" x14ac:dyDescent="0.2">
      <c r="A638" s="314"/>
      <c r="B638" s="318"/>
      <c r="C638" s="303"/>
      <c r="D638" s="316"/>
      <c r="E638" s="317"/>
      <c r="F638" s="103"/>
      <c r="G638" s="303"/>
      <c r="I638" s="30"/>
    </row>
    <row r="639" spans="1:10" ht="54" x14ac:dyDescent="0.2">
      <c r="A639" s="322">
        <v>84</v>
      </c>
      <c r="B639" s="318" t="s">
        <v>479</v>
      </c>
      <c r="C639" s="303"/>
      <c r="D639" s="316" t="s">
        <v>46</v>
      </c>
      <c r="E639" s="317">
        <v>4.8703374999999989</v>
      </c>
      <c r="F639" s="103"/>
      <c r="G639" s="303"/>
      <c r="H639" s="3">
        <f>G639*E639</f>
        <v>0</v>
      </c>
      <c r="I639" s="30"/>
      <c r="J639" s="3">
        <f>I639*H639</f>
        <v>0</v>
      </c>
    </row>
    <row r="640" spans="1:10" x14ac:dyDescent="0.2">
      <c r="A640" s="314"/>
      <c r="B640" s="318"/>
      <c r="C640" s="303"/>
      <c r="D640" s="316"/>
      <c r="E640" s="317"/>
      <c r="F640" s="103"/>
      <c r="G640" s="303"/>
      <c r="I640" s="30"/>
    </row>
    <row r="641" spans="1:36" ht="36" x14ac:dyDescent="0.2">
      <c r="A641" s="322">
        <v>85</v>
      </c>
      <c r="B641" s="318" t="s">
        <v>480</v>
      </c>
      <c r="C641" s="303"/>
      <c r="D641" s="316" t="s">
        <v>401</v>
      </c>
      <c r="E641" s="317">
        <v>3.4230375041666661</v>
      </c>
      <c r="F641" s="103"/>
      <c r="G641" s="303"/>
      <c r="H641" s="3">
        <f>G641*E641</f>
        <v>0</v>
      </c>
      <c r="I641" s="30"/>
      <c r="J641" s="3">
        <f>I641*H641</f>
        <v>0</v>
      </c>
    </row>
    <row r="642" spans="1:36" x14ac:dyDescent="0.2">
      <c r="A642" s="314"/>
      <c r="B642" s="318"/>
      <c r="C642" s="303"/>
      <c r="D642" s="316"/>
      <c r="E642" s="317"/>
      <c r="F642" s="103"/>
      <c r="G642" s="303"/>
      <c r="I642" s="30"/>
    </row>
    <row r="643" spans="1:36" ht="54" x14ac:dyDescent="0.2">
      <c r="A643" s="314">
        <v>86</v>
      </c>
      <c r="B643" s="318" t="s">
        <v>481</v>
      </c>
      <c r="C643" s="303"/>
      <c r="D643" s="316" t="s">
        <v>401</v>
      </c>
      <c r="E643" s="317">
        <v>4.5407500000000001</v>
      </c>
      <c r="F643" s="103"/>
      <c r="G643" s="303"/>
      <c r="H643" s="3">
        <f>G643*E643</f>
        <v>0</v>
      </c>
      <c r="I643" s="30"/>
      <c r="J643" s="3">
        <f>I643*H643</f>
        <v>0</v>
      </c>
    </row>
    <row r="644" spans="1:36" x14ac:dyDescent="0.2">
      <c r="A644" s="314"/>
      <c r="B644" s="318"/>
      <c r="C644" s="303"/>
      <c r="D644" s="316"/>
      <c r="E644" s="317"/>
      <c r="F644" s="103"/>
      <c r="G644" s="303"/>
      <c r="I644" s="30"/>
    </row>
    <row r="645" spans="1:36" x14ac:dyDescent="0.2">
      <c r="A645" s="314"/>
      <c r="B645" s="325" t="s">
        <v>482</v>
      </c>
      <c r="C645" s="303"/>
      <c r="D645" s="316"/>
      <c r="E645" s="317"/>
      <c r="F645" s="103"/>
      <c r="G645" s="303"/>
      <c r="I645" s="30"/>
    </row>
    <row r="646" spans="1:36" ht="36" x14ac:dyDescent="0.2">
      <c r="A646" s="314">
        <v>87</v>
      </c>
      <c r="B646" s="318" t="s">
        <v>344</v>
      </c>
      <c r="C646" s="303"/>
      <c r="D646" s="316" t="s">
        <v>20</v>
      </c>
      <c r="E646" s="317">
        <v>5.03</v>
      </c>
      <c r="F646" s="103">
        <f>E646*C646</f>
        <v>0</v>
      </c>
      <c r="G646" s="35"/>
      <c r="H646" s="3">
        <f>G646*E646</f>
        <v>0</v>
      </c>
      <c r="I646" s="30"/>
      <c r="J646" s="3">
        <f>I646*H646</f>
        <v>0</v>
      </c>
    </row>
    <row r="647" spans="1:36" ht="18.75" thickBot="1" x14ac:dyDescent="0.25">
      <c r="A647" s="326"/>
      <c r="B647" s="327"/>
      <c r="C647" s="328"/>
      <c r="D647" s="329"/>
      <c r="E647" s="330"/>
      <c r="F647" s="330"/>
      <c r="G647" s="58"/>
      <c r="H647" s="78"/>
      <c r="I647" s="30"/>
    </row>
    <row r="648" spans="1:36" ht="18.75" thickBot="1" x14ac:dyDescent="0.25">
      <c r="A648" s="331"/>
      <c r="B648" s="332"/>
      <c r="C648" s="333"/>
      <c r="D648" s="331"/>
      <c r="E648" s="254" t="s">
        <v>56</v>
      </c>
      <c r="F648" s="334">
        <f>SUM(F380:F647)</f>
        <v>0</v>
      </c>
      <c r="H648" s="335">
        <f>SUM(H380:H647)</f>
        <v>0</v>
      </c>
      <c r="J648" s="335">
        <f>SUM(J380:J647)</f>
        <v>702.58999999999992</v>
      </c>
      <c r="K648" s="2" t="s">
        <v>483</v>
      </c>
    </row>
    <row r="649" spans="1:36" ht="18.75" thickBot="1" x14ac:dyDescent="0.25">
      <c r="A649" s="331"/>
      <c r="B649" s="332"/>
      <c r="C649" s="333"/>
      <c r="D649" s="331"/>
      <c r="E649" s="336"/>
      <c r="F649" s="336"/>
    </row>
    <row r="650" spans="1:36" ht="22.5" customHeight="1" thickBot="1" x14ac:dyDescent="0.25">
      <c r="A650" s="524" t="s">
        <v>484</v>
      </c>
      <c r="B650" s="525"/>
      <c r="C650" s="525"/>
      <c r="D650" s="525"/>
      <c r="E650" s="525"/>
      <c r="F650" s="526"/>
    </row>
    <row r="651" spans="1:36" ht="18.75" thickBot="1" x14ac:dyDescent="0.25">
      <c r="A651" s="337" t="s">
        <v>5</v>
      </c>
      <c r="B651" s="338" t="s">
        <v>6</v>
      </c>
      <c r="C651" s="339" t="s">
        <v>7</v>
      </c>
      <c r="D651" s="340" t="s">
        <v>8</v>
      </c>
      <c r="E651" s="11" t="s">
        <v>9</v>
      </c>
      <c r="F651" s="341" t="s">
        <v>10</v>
      </c>
      <c r="G651" s="13" t="s">
        <v>11</v>
      </c>
      <c r="H651" s="122" t="s">
        <v>12</v>
      </c>
      <c r="I651" s="15" t="s">
        <v>13</v>
      </c>
      <c r="J651" s="123" t="s">
        <v>14</v>
      </c>
    </row>
    <row r="652" spans="1:36" x14ac:dyDescent="0.2">
      <c r="A652" s="342"/>
      <c r="B652" s="343"/>
      <c r="C652" s="344"/>
      <c r="D652" s="345"/>
      <c r="E652" s="346"/>
      <c r="F652" s="345"/>
      <c r="G652" s="28"/>
      <c r="I652" s="30"/>
    </row>
    <row r="653" spans="1:36" ht="90" x14ac:dyDescent="0.2">
      <c r="A653" s="347">
        <v>1</v>
      </c>
      <c r="B653" s="348" t="s">
        <v>485</v>
      </c>
      <c r="C653" s="349">
        <v>50</v>
      </c>
      <c r="D653" s="350" t="s">
        <v>20</v>
      </c>
      <c r="E653" s="230">
        <v>7.63</v>
      </c>
      <c r="F653" s="351">
        <f>E653*C653</f>
        <v>381.5</v>
      </c>
      <c r="G653" s="303">
        <v>25</v>
      </c>
      <c r="H653" s="3">
        <f>G653*E653</f>
        <v>190.75</v>
      </c>
      <c r="I653" s="30">
        <v>1</v>
      </c>
      <c r="J653" s="3">
        <f>I653*H653</f>
        <v>190.75</v>
      </c>
    </row>
    <row r="654" spans="1:36" x14ac:dyDescent="0.2">
      <c r="A654" s="347"/>
      <c r="B654" s="348"/>
      <c r="C654" s="349"/>
      <c r="D654" s="350"/>
      <c r="E654" s="230"/>
      <c r="F654" s="351"/>
      <c r="G654" s="28"/>
      <c r="I654" s="30"/>
      <c r="AJ654" s="4" t="e">
        <f>AH654/AD654</f>
        <v>#DIV/0!</v>
      </c>
    </row>
    <row r="655" spans="1:36" ht="36" x14ac:dyDescent="0.2">
      <c r="A655" s="347">
        <v>2</v>
      </c>
      <c r="B655" s="348" t="s">
        <v>486</v>
      </c>
      <c r="C655" s="349">
        <v>50</v>
      </c>
      <c r="D655" s="350" t="s">
        <v>20</v>
      </c>
      <c r="E655" s="230">
        <v>2.98</v>
      </c>
      <c r="F655" s="351">
        <f>E655*C655</f>
        <v>149</v>
      </c>
      <c r="G655" s="352">
        <v>25</v>
      </c>
      <c r="H655" s="3">
        <f>G655*E655</f>
        <v>74.5</v>
      </c>
      <c r="I655" s="30">
        <v>1</v>
      </c>
      <c r="J655" s="3">
        <f>I655*H655</f>
        <v>74.5</v>
      </c>
      <c r="AJ655" s="4" t="e">
        <f>AH655/AD655</f>
        <v>#DIV/0!</v>
      </c>
    </row>
    <row r="656" spans="1:36" x14ac:dyDescent="0.2">
      <c r="A656" s="347"/>
      <c r="B656" s="348"/>
      <c r="C656" s="349"/>
      <c r="D656" s="350"/>
      <c r="E656" s="230"/>
      <c r="F656" s="353"/>
      <c r="G656" s="28"/>
      <c r="I656" s="30"/>
      <c r="AJ656" s="4" t="e">
        <f t="shared" ref="AJ656:AJ678" si="38">AH656/AD656</f>
        <v>#DIV/0!</v>
      </c>
    </row>
    <row r="657" spans="1:36" x14ac:dyDescent="0.2">
      <c r="A657" s="347">
        <v>3</v>
      </c>
      <c r="B657" s="348" t="s">
        <v>487</v>
      </c>
      <c r="C657" s="349"/>
      <c r="D657" s="350" t="s">
        <v>20</v>
      </c>
      <c r="E657" s="230">
        <v>2.98</v>
      </c>
      <c r="F657" s="351">
        <f>E657*C657</f>
        <v>0</v>
      </c>
      <c r="G657" s="28"/>
      <c r="H657" s="3">
        <f>G657*E657</f>
        <v>0</v>
      </c>
      <c r="I657" s="30"/>
      <c r="J657" s="3">
        <f>I657*H657</f>
        <v>0</v>
      </c>
      <c r="AJ657" s="4" t="e">
        <f t="shared" si="38"/>
        <v>#DIV/0!</v>
      </c>
    </row>
    <row r="658" spans="1:36" x14ac:dyDescent="0.2">
      <c r="A658" s="347"/>
      <c r="B658" s="354"/>
      <c r="C658" s="355"/>
      <c r="D658" s="350"/>
      <c r="E658" s="230"/>
      <c r="F658" s="353"/>
      <c r="G658" s="28"/>
      <c r="I658" s="30"/>
      <c r="AJ658" s="4" t="e">
        <f t="shared" si="38"/>
        <v>#DIV/0!</v>
      </c>
    </row>
    <row r="659" spans="1:36" ht="72" x14ac:dyDescent="0.2">
      <c r="A659" s="347">
        <v>4</v>
      </c>
      <c r="B659" s="348" t="s">
        <v>488</v>
      </c>
      <c r="C659" s="355"/>
      <c r="D659" s="350" t="s">
        <v>81</v>
      </c>
      <c r="E659" s="230">
        <v>0.98</v>
      </c>
      <c r="F659" s="351">
        <f>E659*C659</f>
        <v>0</v>
      </c>
      <c r="G659" s="28"/>
      <c r="H659" s="3">
        <f>G659*E659</f>
        <v>0</v>
      </c>
      <c r="I659" s="30"/>
      <c r="J659" s="3">
        <f>I659*H659</f>
        <v>0</v>
      </c>
      <c r="AJ659" s="4" t="e">
        <f t="shared" si="38"/>
        <v>#DIV/0!</v>
      </c>
    </row>
    <row r="660" spans="1:36" x14ac:dyDescent="0.2">
      <c r="A660" s="347"/>
      <c r="B660" s="348"/>
      <c r="C660" s="355"/>
      <c r="D660" s="350"/>
      <c r="E660" s="230"/>
      <c r="F660" s="353"/>
      <c r="G660" s="28"/>
      <c r="I660" s="30"/>
      <c r="AJ660" s="4" t="e">
        <f t="shared" si="38"/>
        <v>#DIV/0!</v>
      </c>
    </row>
    <row r="661" spans="1:36" ht="180" x14ac:dyDescent="0.2">
      <c r="A661" s="347">
        <v>5</v>
      </c>
      <c r="B661" s="348" t="s">
        <v>489</v>
      </c>
      <c r="C661" s="355"/>
      <c r="D661" s="350"/>
      <c r="E661" s="230"/>
      <c r="F661" s="351"/>
      <c r="G661" s="28"/>
      <c r="I661" s="30"/>
      <c r="AJ661" s="4" t="e">
        <f t="shared" si="38"/>
        <v>#DIV/0!</v>
      </c>
    </row>
    <row r="662" spans="1:36" x14ac:dyDescent="0.2">
      <c r="A662" s="356"/>
      <c r="B662" s="348"/>
      <c r="C662" s="355"/>
      <c r="D662" s="357"/>
      <c r="E662" s="230"/>
      <c r="F662" s="351"/>
      <c r="G662" s="28"/>
      <c r="I662" s="30"/>
      <c r="AJ662" s="4" t="e">
        <f t="shared" si="38"/>
        <v>#DIV/0!</v>
      </c>
    </row>
    <row r="663" spans="1:36" x14ac:dyDescent="0.2">
      <c r="A663" s="347" t="s">
        <v>490</v>
      </c>
      <c r="B663" s="348" t="s">
        <v>491</v>
      </c>
      <c r="C663" s="355"/>
      <c r="D663" s="357"/>
      <c r="E663" s="230"/>
      <c r="F663" s="351"/>
      <c r="G663" s="28"/>
      <c r="I663" s="30"/>
      <c r="AJ663" s="4" t="e">
        <f t="shared" si="38"/>
        <v>#DIV/0!</v>
      </c>
    </row>
    <row r="664" spans="1:36" x14ac:dyDescent="0.2">
      <c r="A664" s="358"/>
      <c r="B664" s="348"/>
      <c r="C664" s="355"/>
      <c r="D664" s="357"/>
      <c r="E664" s="230"/>
      <c r="F664" s="351"/>
      <c r="G664" s="28"/>
      <c r="I664" s="30"/>
      <c r="AJ664" s="4" t="e">
        <f t="shared" si="38"/>
        <v>#DIV/0!</v>
      </c>
    </row>
    <row r="665" spans="1:36" x14ac:dyDescent="0.2">
      <c r="A665" s="347">
        <v>1</v>
      </c>
      <c r="B665" s="348" t="s">
        <v>492</v>
      </c>
      <c r="C665" s="355">
        <v>50</v>
      </c>
      <c r="D665" s="350" t="s">
        <v>81</v>
      </c>
      <c r="E665" s="230">
        <v>0.98</v>
      </c>
      <c r="F665" s="351">
        <f>E665*C665</f>
        <v>49</v>
      </c>
      <c r="G665" s="35">
        <v>22</v>
      </c>
      <c r="H665" s="3">
        <f>G665*E665</f>
        <v>21.56</v>
      </c>
      <c r="I665" s="30">
        <v>1</v>
      </c>
      <c r="J665" s="3">
        <f>I665*H665</f>
        <v>21.56</v>
      </c>
      <c r="AJ665" s="4" t="e">
        <f t="shared" si="38"/>
        <v>#DIV/0!</v>
      </c>
    </row>
    <row r="666" spans="1:36" x14ac:dyDescent="0.2">
      <c r="A666" s="347">
        <v>2</v>
      </c>
      <c r="B666" s="348" t="s">
        <v>493</v>
      </c>
      <c r="C666" s="355">
        <v>30</v>
      </c>
      <c r="D666" s="350" t="s">
        <v>81</v>
      </c>
      <c r="E666" s="230">
        <v>1.95</v>
      </c>
      <c r="F666" s="351">
        <f>E666*C666</f>
        <v>58.5</v>
      </c>
      <c r="G666" s="35">
        <v>25</v>
      </c>
      <c r="H666" s="3">
        <f>G666*E666</f>
        <v>48.75</v>
      </c>
      <c r="I666" s="30">
        <v>1</v>
      </c>
      <c r="J666" s="3">
        <f>I666*H666</f>
        <v>48.75</v>
      </c>
      <c r="AJ666" s="4" t="e">
        <f t="shared" si="38"/>
        <v>#DIV/0!</v>
      </c>
    </row>
    <row r="667" spans="1:36" x14ac:dyDescent="0.2">
      <c r="A667" s="347">
        <v>3</v>
      </c>
      <c r="B667" s="348" t="s">
        <v>494</v>
      </c>
      <c r="C667" s="355">
        <v>25</v>
      </c>
      <c r="D667" s="350" t="s">
        <v>81</v>
      </c>
      <c r="E667" s="230">
        <v>2.9249999999999998</v>
      </c>
      <c r="F667" s="351">
        <f>E667*C667</f>
        <v>73.125</v>
      </c>
      <c r="G667" s="35">
        <v>10</v>
      </c>
      <c r="H667" s="3">
        <f>G667*E667</f>
        <v>29.25</v>
      </c>
      <c r="I667" s="30">
        <v>1</v>
      </c>
      <c r="J667" s="3">
        <f>I667*H667</f>
        <v>29.25</v>
      </c>
      <c r="AJ667" s="4" t="e">
        <f t="shared" si="38"/>
        <v>#DIV/0!</v>
      </c>
    </row>
    <row r="668" spans="1:36" x14ac:dyDescent="0.2">
      <c r="A668" s="347">
        <v>4</v>
      </c>
      <c r="B668" s="348" t="s">
        <v>495</v>
      </c>
      <c r="C668" s="355">
        <v>10</v>
      </c>
      <c r="D668" s="350" t="s">
        <v>81</v>
      </c>
      <c r="E668" s="230">
        <v>3.9</v>
      </c>
      <c r="F668" s="351">
        <f>E668*C668</f>
        <v>39</v>
      </c>
      <c r="G668" s="35">
        <v>9</v>
      </c>
      <c r="H668" s="3">
        <f>G668*E668</f>
        <v>35.1</v>
      </c>
      <c r="I668" s="30">
        <v>1</v>
      </c>
      <c r="J668" s="3">
        <f>I668*H668</f>
        <v>35.1</v>
      </c>
      <c r="AJ668" s="4" t="e">
        <f t="shared" si="38"/>
        <v>#DIV/0!</v>
      </c>
    </row>
    <row r="669" spans="1:36" x14ac:dyDescent="0.2">
      <c r="A669" s="347">
        <v>5</v>
      </c>
      <c r="B669" s="348" t="s">
        <v>496</v>
      </c>
      <c r="C669" s="355">
        <v>5</v>
      </c>
      <c r="D669" s="350" t="s">
        <v>81</v>
      </c>
      <c r="E669" s="230">
        <v>4.875</v>
      </c>
      <c r="F669" s="351">
        <f>E669*C669</f>
        <v>24.375</v>
      </c>
      <c r="G669" s="35">
        <v>4</v>
      </c>
      <c r="H669" s="3">
        <f>G669*E669</f>
        <v>19.5</v>
      </c>
      <c r="I669" s="30">
        <v>1</v>
      </c>
      <c r="J669" s="3">
        <f>I669*H669</f>
        <v>19.5</v>
      </c>
      <c r="AJ669" s="4" t="e">
        <f t="shared" si="38"/>
        <v>#DIV/0!</v>
      </c>
    </row>
    <row r="670" spans="1:36" x14ac:dyDescent="0.2">
      <c r="A670" s="347"/>
      <c r="B670" s="348"/>
      <c r="C670" s="355"/>
      <c r="D670" s="229"/>
      <c r="E670" s="230"/>
      <c r="F670" s="351"/>
      <c r="G670" s="28"/>
      <c r="I670" s="30"/>
      <c r="AJ670" s="4" t="e">
        <f t="shared" si="38"/>
        <v>#DIV/0!</v>
      </c>
    </row>
    <row r="671" spans="1:36" ht="36" x14ac:dyDescent="0.2">
      <c r="A671" s="347" t="s">
        <v>497</v>
      </c>
      <c r="B671" s="348" t="s">
        <v>498</v>
      </c>
      <c r="C671" s="355"/>
      <c r="D671" s="357"/>
      <c r="E671" s="230"/>
      <c r="F671" s="351"/>
      <c r="G671" s="28"/>
      <c r="I671" s="30"/>
      <c r="AJ671" s="4" t="e">
        <f t="shared" si="38"/>
        <v>#DIV/0!</v>
      </c>
    </row>
    <row r="672" spans="1:36" x14ac:dyDescent="0.2">
      <c r="A672" s="347"/>
      <c r="B672" s="348"/>
      <c r="C672" s="355"/>
      <c r="D672" s="357"/>
      <c r="E672" s="230"/>
      <c r="F672" s="351"/>
      <c r="G672" s="28"/>
      <c r="I672" s="30"/>
      <c r="AJ672" s="4" t="e">
        <f t="shared" si="38"/>
        <v>#DIV/0!</v>
      </c>
    </row>
    <row r="673" spans="1:36" x14ac:dyDescent="0.2">
      <c r="A673" s="347">
        <v>1</v>
      </c>
      <c r="B673" s="348" t="s">
        <v>492</v>
      </c>
      <c r="C673" s="355">
        <v>50</v>
      </c>
      <c r="D673" s="350" t="s">
        <v>81</v>
      </c>
      <c r="E673" s="230">
        <v>9.75</v>
      </c>
      <c r="F673" s="351">
        <f>E673*C673</f>
        <v>487.5</v>
      </c>
      <c r="G673" s="35">
        <f t="shared" ref="G673:G677" si="39">C673</f>
        <v>50</v>
      </c>
      <c r="H673" s="3">
        <f>G673*E673</f>
        <v>487.5</v>
      </c>
      <c r="I673" s="30">
        <v>1</v>
      </c>
      <c r="J673" s="3">
        <f>I673*H673</f>
        <v>487.5</v>
      </c>
      <c r="AJ673" s="4" t="e">
        <f t="shared" si="38"/>
        <v>#DIV/0!</v>
      </c>
    </row>
    <row r="674" spans="1:36" x14ac:dyDescent="0.2">
      <c r="A674" s="347">
        <v>2</v>
      </c>
      <c r="B674" s="348" t="s">
        <v>493</v>
      </c>
      <c r="C674" s="355">
        <v>30</v>
      </c>
      <c r="D674" s="350" t="s">
        <v>81</v>
      </c>
      <c r="E674" s="230">
        <v>14.625</v>
      </c>
      <c r="F674" s="351">
        <f>E674*C674</f>
        <v>438.75</v>
      </c>
      <c r="G674" s="35">
        <f t="shared" si="39"/>
        <v>30</v>
      </c>
      <c r="H674" s="3">
        <f>G674*E674</f>
        <v>438.75</v>
      </c>
      <c r="I674" s="30">
        <v>1</v>
      </c>
      <c r="J674" s="3">
        <f>I674*H674</f>
        <v>438.75</v>
      </c>
      <c r="AJ674" s="4" t="e">
        <f t="shared" si="38"/>
        <v>#DIV/0!</v>
      </c>
    </row>
    <row r="675" spans="1:36" x14ac:dyDescent="0.2">
      <c r="A675" s="347">
        <v>3</v>
      </c>
      <c r="B675" s="348" t="s">
        <v>494</v>
      </c>
      <c r="C675" s="355">
        <v>25</v>
      </c>
      <c r="D675" s="350" t="s">
        <v>81</v>
      </c>
      <c r="E675" s="230">
        <v>15.6</v>
      </c>
      <c r="F675" s="351">
        <f>E675*C675</f>
        <v>390</v>
      </c>
      <c r="G675" s="35">
        <f t="shared" si="39"/>
        <v>25</v>
      </c>
      <c r="H675" s="3">
        <f>G675*E675</f>
        <v>390</v>
      </c>
      <c r="I675" s="30">
        <v>1</v>
      </c>
      <c r="J675" s="3">
        <f>I675*H675</f>
        <v>390</v>
      </c>
      <c r="AJ675" s="4" t="e">
        <f t="shared" si="38"/>
        <v>#DIV/0!</v>
      </c>
    </row>
    <row r="676" spans="1:36" x14ac:dyDescent="0.2">
      <c r="A676" s="347">
        <v>4</v>
      </c>
      <c r="B676" s="348" t="s">
        <v>495</v>
      </c>
      <c r="C676" s="355">
        <v>10</v>
      </c>
      <c r="D676" s="350" t="s">
        <v>81</v>
      </c>
      <c r="E676" s="230">
        <v>16.574999999999999</v>
      </c>
      <c r="F676" s="351">
        <f>E676*C676</f>
        <v>165.75</v>
      </c>
      <c r="G676" s="35">
        <f t="shared" si="39"/>
        <v>10</v>
      </c>
      <c r="H676" s="3">
        <f>G676*E676</f>
        <v>165.75</v>
      </c>
      <c r="I676" s="30">
        <v>1</v>
      </c>
      <c r="J676" s="3">
        <f>I676*H676</f>
        <v>165.75</v>
      </c>
      <c r="AJ676" s="4" t="e">
        <f t="shared" si="38"/>
        <v>#DIV/0!</v>
      </c>
    </row>
    <row r="677" spans="1:36" x14ac:dyDescent="0.2">
      <c r="A677" s="347">
        <v>5</v>
      </c>
      <c r="B677" s="348" t="s">
        <v>496</v>
      </c>
      <c r="C677" s="355">
        <v>5</v>
      </c>
      <c r="D677" s="350" t="s">
        <v>81</v>
      </c>
      <c r="E677" s="230">
        <v>19.5</v>
      </c>
      <c r="F677" s="351">
        <f>E677*C677</f>
        <v>97.5</v>
      </c>
      <c r="G677" s="35">
        <f t="shared" si="39"/>
        <v>5</v>
      </c>
      <c r="H677" s="3">
        <f>G677*E677</f>
        <v>97.5</v>
      </c>
      <c r="I677" s="30">
        <v>1</v>
      </c>
      <c r="J677" s="3">
        <f>I677*H677</f>
        <v>97.5</v>
      </c>
      <c r="AJ677" s="4" t="e">
        <f t="shared" si="38"/>
        <v>#DIV/0!</v>
      </c>
    </row>
    <row r="678" spans="1:36" x14ac:dyDescent="0.2">
      <c r="A678" s="347"/>
      <c r="B678" s="348"/>
      <c r="C678" s="355"/>
      <c r="D678" s="357"/>
      <c r="E678" s="230"/>
      <c r="F678" s="351" t="s">
        <v>499</v>
      </c>
      <c r="G678" s="28"/>
      <c r="I678" s="30"/>
      <c r="AJ678" s="4" t="e">
        <f t="shared" si="38"/>
        <v>#DIV/0!</v>
      </c>
    </row>
    <row r="679" spans="1:36" ht="126" x14ac:dyDescent="0.2">
      <c r="A679" s="347">
        <v>6</v>
      </c>
      <c r="B679" s="348" t="s">
        <v>500</v>
      </c>
      <c r="C679" s="349"/>
      <c r="D679" s="350" t="s">
        <v>20</v>
      </c>
      <c r="E679" s="230">
        <v>6.7</v>
      </c>
      <c r="F679" s="351">
        <f>E679*C679</f>
        <v>0</v>
      </c>
      <c r="G679" s="28"/>
      <c r="H679" s="3">
        <f>G679*E679</f>
        <v>0</v>
      </c>
      <c r="I679" s="30"/>
      <c r="J679" s="3">
        <f>I679*H679</f>
        <v>0</v>
      </c>
    </row>
    <row r="680" spans="1:36" x14ac:dyDescent="0.2">
      <c r="A680" s="347"/>
      <c r="B680" s="348"/>
      <c r="C680" s="355"/>
      <c r="D680" s="229"/>
      <c r="E680" s="230"/>
      <c r="F680" s="351"/>
      <c r="G680" s="28"/>
      <c r="I680" s="30"/>
    </row>
    <row r="681" spans="1:36" ht="234" x14ac:dyDescent="0.2">
      <c r="A681" s="347">
        <v>7</v>
      </c>
      <c r="B681" s="348" t="s">
        <v>501</v>
      </c>
      <c r="C681" s="349"/>
      <c r="D681" s="350" t="s">
        <v>20</v>
      </c>
      <c r="E681" s="230">
        <v>11.75</v>
      </c>
      <c r="F681" s="351">
        <f>E681*C681</f>
        <v>0</v>
      </c>
      <c r="G681" s="28"/>
      <c r="H681" s="3">
        <f>G681*E681</f>
        <v>0</v>
      </c>
      <c r="I681" s="30"/>
      <c r="J681" s="3">
        <f>I681*H681</f>
        <v>0</v>
      </c>
    </row>
    <row r="682" spans="1:36" x14ac:dyDescent="0.2">
      <c r="A682" s="347"/>
      <c r="B682" s="348"/>
      <c r="C682" s="355"/>
      <c r="D682" s="350"/>
      <c r="E682" s="359"/>
      <c r="F682" s="360"/>
      <c r="G682" s="28"/>
      <c r="I682" s="30"/>
    </row>
    <row r="683" spans="1:36" ht="18.75" x14ac:dyDescent="0.2">
      <c r="A683" s="356"/>
      <c r="B683" s="361" t="s">
        <v>502</v>
      </c>
      <c r="C683" s="355"/>
      <c r="D683" s="229"/>
      <c r="E683" s="359"/>
      <c r="F683" s="362"/>
      <c r="G683" s="28"/>
      <c r="I683" s="30"/>
    </row>
    <row r="684" spans="1:36" ht="18.75" x14ac:dyDescent="0.2">
      <c r="A684" s="356"/>
      <c r="B684" s="361"/>
      <c r="C684" s="355"/>
      <c r="D684" s="229"/>
      <c r="E684" s="359"/>
      <c r="F684" s="351"/>
      <c r="G684" s="28"/>
      <c r="I684" s="30"/>
    </row>
    <row r="685" spans="1:36" ht="126" x14ac:dyDescent="0.2">
      <c r="A685" s="356"/>
      <c r="B685" s="348" t="s">
        <v>503</v>
      </c>
      <c r="C685" s="349"/>
      <c r="D685" s="350" t="s">
        <v>20</v>
      </c>
      <c r="E685" s="230">
        <v>11.75</v>
      </c>
      <c r="F685" s="351">
        <f>E685*C685</f>
        <v>0</v>
      </c>
      <c r="G685" s="28"/>
      <c r="H685" s="3">
        <f>G685*E685</f>
        <v>0</v>
      </c>
      <c r="I685" s="30"/>
      <c r="J685" s="3">
        <f>I685*H685</f>
        <v>0</v>
      </c>
    </row>
    <row r="686" spans="1:36" ht="18.75" thickBot="1" x14ac:dyDescent="0.25">
      <c r="A686" s="363"/>
      <c r="B686" s="364"/>
      <c r="C686" s="365"/>
      <c r="D686" s="366"/>
      <c r="E686" s="367"/>
      <c r="F686" s="368"/>
      <c r="G686" s="58"/>
      <c r="I686" s="60"/>
    </row>
    <row r="687" spans="1:36" ht="18.75" thickBot="1" x14ac:dyDescent="0.25">
      <c r="A687" s="369"/>
      <c r="B687" s="370"/>
      <c r="C687" s="371"/>
      <c r="D687" s="372"/>
      <c r="E687" s="63" t="s">
        <v>56</v>
      </c>
      <c r="F687" s="373">
        <f>SUM(F652:F686)</f>
        <v>2354</v>
      </c>
      <c r="G687" s="28"/>
      <c r="H687" s="374">
        <f>SUM(H652:H686)</f>
        <v>1998.91</v>
      </c>
      <c r="I687" s="30"/>
      <c r="J687" s="375">
        <f>SUM(J652:J686)</f>
        <v>1998.91</v>
      </c>
      <c r="K687" s="2" t="s">
        <v>504</v>
      </c>
    </row>
    <row r="688" spans="1:36" ht="18.75" thickBot="1" x14ac:dyDescent="0.25">
      <c r="A688" s="369"/>
      <c r="B688" s="370"/>
      <c r="C688" s="371"/>
      <c r="D688" s="372"/>
      <c r="E688" s="376"/>
      <c r="F688" s="377"/>
      <c r="H688" s="2"/>
      <c r="J688" s="2"/>
    </row>
    <row r="689" spans="1:11" ht="22.5" customHeight="1" thickBot="1" x14ac:dyDescent="0.25">
      <c r="A689" s="556" t="s">
        <v>505</v>
      </c>
      <c r="B689" s="557"/>
      <c r="C689" s="557"/>
      <c r="D689" s="557"/>
      <c r="E689" s="557"/>
      <c r="F689" s="558"/>
      <c r="H689" s="2"/>
      <c r="J689" s="2"/>
    </row>
    <row r="690" spans="1:11" ht="18.75" thickBot="1" x14ac:dyDescent="0.25">
      <c r="A690" s="378" t="s">
        <v>5</v>
      </c>
      <c r="B690" s="379" t="s">
        <v>6</v>
      </c>
      <c r="C690" s="380" t="s">
        <v>7</v>
      </c>
      <c r="D690" s="381" t="s">
        <v>8</v>
      </c>
      <c r="E690" s="11" t="s">
        <v>9</v>
      </c>
      <c r="F690" s="341" t="s">
        <v>10</v>
      </c>
      <c r="G690" s="13" t="s">
        <v>11</v>
      </c>
      <c r="H690" s="122" t="s">
        <v>12</v>
      </c>
      <c r="I690" s="15" t="s">
        <v>13</v>
      </c>
      <c r="J690" s="123" t="s">
        <v>14</v>
      </c>
    </row>
    <row r="691" spans="1:11" ht="18.75" thickBot="1" x14ac:dyDescent="0.25">
      <c r="A691" s="378"/>
      <c r="B691" s="382" t="s">
        <v>506</v>
      </c>
      <c r="C691" s="380"/>
      <c r="D691" s="379"/>
      <c r="E691" s="383"/>
      <c r="F691" s="384"/>
      <c r="G691" s="28"/>
      <c r="I691" s="30"/>
    </row>
    <row r="692" spans="1:11" x14ac:dyDescent="0.2">
      <c r="A692" s="385"/>
      <c r="B692" s="386"/>
      <c r="C692" s="387"/>
      <c r="D692" s="386"/>
      <c r="E692" s="388"/>
      <c r="F692" s="389"/>
      <c r="G692" s="28"/>
      <c r="I692" s="30"/>
    </row>
    <row r="693" spans="1:11" ht="36" x14ac:dyDescent="0.2">
      <c r="A693" s="390">
        <v>1</v>
      </c>
      <c r="B693" s="391" t="s">
        <v>507</v>
      </c>
      <c r="C693" s="392">
        <v>50</v>
      </c>
      <c r="D693" s="229" t="s">
        <v>20</v>
      </c>
      <c r="E693" s="230">
        <v>24</v>
      </c>
      <c r="F693" s="393">
        <f>E693*C693</f>
        <v>1200</v>
      </c>
      <c r="G693" s="35">
        <v>18</v>
      </c>
      <c r="H693" s="3">
        <f>G693*E693</f>
        <v>432</v>
      </c>
      <c r="I693" s="30">
        <v>1</v>
      </c>
      <c r="J693" s="3">
        <f>I693*H693</f>
        <v>432</v>
      </c>
      <c r="K693" s="2" t="s">
        <v>508</v>
      </c>
    </row>
    <row r="694" spans="1:11" x14ac:dyDescent="0.2">
      <c r="A694" s="390"/>
      <c r="B694" s="391"/>
      <c r="C694" s="51"/>
      <c r="D694" s="229"/>
      <c r="E694" s="230"/>
      <c r="F694" s="393"/>
      <c r="G694" s="28"/>
      <c r="I694" s="30"/>
    </row>
    <row r="695" spans="1:11" ht="90" x14ac:dyDescent="0.2">
      <c r="A695" s="394" t="s">
        <v>509</v>
      </c>
      <c r="B695" s="391" t="s">
        <v>510</v>
      </c>
      <c r="C695" s="51"/>
      <c r="D695" s="229" t="s">
        <v>81</v>
      </c>
      <c r="E695" s="230">
        <v>260</v>
      </c>
      <c r="F695" s="393">
        <f>E695*C695</f>
        <v>0</v>
      </c>
      <c r="G695" s="28"/>
      <c r="H695" s="3">
        <f>G695*E695</f>
        <v>0</v>
      </c>
      <c r="I695" s="30"/>
      <c r="J695" s="3">
        <f>I695*H695</f>
        <v>0</v>
      </c>
      <c r="K695" s="2" t="s">
        <v>508</v>
      </c>
    </row>
    <row r="696" spans="1:11" x14ac:dyDescent="0.2">
      <c r="A696" s="394"/>
      <c r="B696" s="391"/>
      <c r="C696" s="51"/>
      <c r="D696" s="229"/>
      <c r="E696" s="230"/>
      <c r="F696" s="393"/>
      <c r="G696" s="28"/>
      <c r="I696" s="30"/>
    </row>
    <row r="697" spans="1:11" ht="90" x14ac:dyDescent="0.2">
      <c r="A697" s="394" t="s">
        <v>21</v>
      </c>
      <c r="B697" s="391" t="s">
        <v>511</v>
      </c>
      <c r="C697" s="51"/>
      <c r="D697" s="229" t="s">
        <v>20</v>
      </c>
      <c r="E697" s="230">
        <v>165</v>
      </c>
      <c r="F697" s="393">
        <f>E697*C697</f>
        <v>0</v>
      </c>
      <c r="G697" s="28"/>
      <c r="H697" s="3">
        <f>G697*E697</f>
        <v>0</v>
      </c>
      <c r="I697" s="30"/>
      <c r="J697" s="3">
        <f>I697*H697</f>
        <v>0</v>
      </c>
      <c r="K697" s="2" t="s">
        <v>508</v>
      </c>
    </row>
    <row r="698" spans="1:11" x14ac:dyDescent="0.2">
      <c r="A698" s="390"/>
      <c r="B698" s="395"/>
      <c r="C698" s="51"/>
      <c r="D698" s="229"/>
      <c r="E698" s="230"/>
      <c r="F698" s="393"/>
      <c r="G698" s="28"/>
      <c r="I698" s="30"/>
    </row>
    <row r="699" spans="1:11" x14ac:dyDescent="0.2">
      <c r="A699" s="390">
        <v>3</v>
      </c>
      <c r="B699" s="395" t="s">
        <v>512</v>
      </c>
      <c r="C699" s="50"/>
      <c r="D699" s="229" t="s">
        <v>20</v>
      </c>
      <c r="E699" s="230">
        <v>28</v>
      </c>
      <c r="F699" s="393">
        <f>E699*C699</f>
        <v>0</v>
      </c>
      <c r="G699" s="35"/>
      <c r="H699" s="3">
        <f>G699*E699</f>
        <v>0</v>
      </c>
      <c r="I699" s="30"/>
      <c r="J699" s="3">
        <f>I699*H699</f>
        <v>0</v>
      </c>
      <c r="K699" s="2" t="s">
        <v>508</v>
      </c>
    </row>
    <row r="700" spans="1:11" x14ac:dyDescent="0.2">
      <c r="A700" s="390"/>
      <c r="B700" s="391"/>
      <c r="C700" s="51"/>
      <c r="D700" s="229"/>
      <c r="E700" s="230"/>
      <c r="F700" s="393"/>
      <c r="G700" s="28"/>
      <c r="I700" s="30"/>
    </row>
    <row r="701" spans="1:11" x14ac:dyDescent="0.2">
      <c r="A701" s="390">
        <v>4</v>
      </c>
      <c r="B701" s="391" t="s">
        <v>513</v>
      </c>
      <c r="C701" s="51"/>
      <c r="D701" s="229" t="s">
        <v>81</v>
      </c>
      <c r="E701" s="230">
        <v>45</v>
      </c>
      <c r="F701" s="393">
        <f>E701*C701</f>
        <v>0</v>
      </c>
      <c r="G701" s="35"/>
      <c r="H701" s="3">
        <f>G701*E701</f>
        <v>0</v>
      </c>
      <c r="I701" s="30"/>
      <c r="J701" s="3">
        <f>I701*H701</f>
        <v>0</v>
      </c>
      <c r="K701" s="2" t="s">
        <v>508</v>
      </c>
    </row>
    <row r="702" spans="1:11" x14ac:dyDescent="0.2">
      <c r="A702" s="390"/>
      <c r="B702" s="395"/>
      <c r="C702" s="51"/>
      <c r="D702" s="229"/>
      <c r="E702" s="230"/>
      <c r="F702" s="393"/>
      <c r="G702" s="28"/>
      <c r="I702" s="30"/>
    </row>
    <row r="703" spans="1:11" ht="36" x14ac:dyDescent="0.2">
      <c r="A703" s="390">
        <v>5</v>
      </c>
      <c r="B703" s="391" t="s">
        <v>514</v>
      </c>
      <c r="C703" s="51"/>
      <c r="D703" s="229" t="s">
        <v>81</v>
      </c>
      <c r="E703" s="230">
        <v>85</v>
      </c>
      <c r="F703" s="393">
        <f>E703*C703</f>
        <v>0</v>
      </c>
      <c r="G703" s="35"/>
      <c r="H703" s="3">
        <f>G703*E703</f>
        <v>0</v>
      </c>
      <c r="I703" s="30"/>
      <c r="J703" s="3">
        <f>I703*H703</f>
        <v>0</v>
      </c>
      <c r="K703" s="2" t="s">
        <v>508</v>
      </c>
    </row>
    <row r="704" spans="1:11" x14ac:dyDescent="0.2">
      <c r="A704" s="390"/>
      <c r="B704" s="391"/>
      <c r="C704" s="51"/>
      <c r="D704" s="229"/>
      <c r="E704" s="230"/>
      <c r="F704" s="393"/>
      <c r="G704" s="28"/>
      <c r="I704" s="30"/>
    </row>
    <row r="705" spans="1:11" ht="36" x14ac:dyDescent="0.2">
      <c r="A705" s="390">
        <v>6</v>
      </c>
      <c r="B705" s="391" t="s">
        <v>515</v>
      </c>
      <c r="C705" s="50"/>
      <c r="D705" s="101" t="s">
        <v>20</v>
      </c>
      <c r="E705" s="230">
        <v>4</v>
      </c>
      <c r="F705" s="393">
        <f>E705*C705</f>
        <v>0</v>
      </c>
      <c r="G705" s="28"/>
      <c r="H705" s="3">
        <f>G705*E705</f>
        <v>0</v>
      </c>
      <c r="I705" s="30"/>
      <c r="J705" s="3">
        <f>I705*H705</f>
        <v>0</v>
      </c>
      <c r="K705" s="2" t="s">
        <v>508</v>
      </c>
    </row>
    <row r="706" spans="1:11" x14ac:dyDescent="0.2">
      <c r="A706" s="396"/>
      <c r="B706" s="397"/>
      <c r="C706" s="50"/>
      <c r="D706" s="229"/>
      <c r="E706" s="230"/>
      <c r="F706" s="393"/>
      <c r="G706" s="28"/>
      <c r="I706" s="30"/>
    </row>
    <row r="707" spans="1:11" x14ac:dyDescent="0.2">
      <c r="A707" s="97" t="s">
        <v>68</v>
      </c>
      <c r="B707" s="397"/>
      <c r="C707" s="50"/>
      <c r="D707" s="229"/>
      <c r="E707" s="230"/>
      <c r="F707" s="393"/>
      <c r="G707" s="28"/>
      <c r="I707" s="30"/>
    </row>
    <row r="708" spans="1:11" x14ac:dyDescent="0.2">
      <c r="A708" s="396"/>
      <c r="B708" s="397"/>
      <c r="C708" s="50"/>
      <c r="D708" s="229"/>
      <c r="E708" s="230"/>
      <c r="F708" s="393"/>
      <c r="G708" s="28"/>
      <c r="I708" s="30"/>
    </row>
    <row r="709" spans="1:11" x14ac:dyDescent="0.25">
      <c r="A709" s="98" t="s">
        <v>516</v>
      </c>
      <c r="B709" s="398" t="s">
        <v>517</v>
      </c>
      <c r="C709" s="50"/>
      <c r="D709" s="229"/>
      <c r="E709" s="230"/>
      <c r="F709" s="393"/>
      <c r="G709" s="28"/>
      <c r="I709" s="30">
        <v>1</v>
      </c>
      <c r="J709" s="3">
        <v>112</v>
      </c>
    </row>
    <row r="710" spans="1:11" ht="36" x14ac:dyDescent="0.25">
      <c r="A710" s="98"/>
      <c r="B710" s="399" t="s">
        <v>518</v>
      </c>
      <c r="C710" s="50"/>
      <c r="D710" s="229"/>
      <c r="E710" s="230"/>
      <c r="F710" s="393"/>
      <c r="G710" s="28"/>
      <c r="I710" s="30"/>
    </row>
    <row r="711" spans="1:11" x14ac:dyDescent="0.25">
      <c r="A711" s="98"/>
      <c r="B711" s="399" t="s">
        <v>519</v>
      </c>
      <c r="C711" s="50"/>
      <c r="D711" s="229"/>
      <c r="E711" s="230"/>
      <c r="F711" s="393"/>
      <c r="G711" s="28"/>
      <c r="I711" s="30"/>
    </row>
    <row r="712" spans="1:11" ht="36" x14ac:dyDescent="0.25">
      <c r="A712" s="98"/>
      <c r="B712" s="399" t="s">
        <v>520</v>
      </c>
      <c r="C712" s="50"/>
      <c r="D712" s="229"/>
      <c r="E712" s="230"/>
      <c r="F712" s="393"/>
      <c r="G712" s="28"/>
      <c r="I712" s="30"/>
    </row>
    <row r="713" spans="1:11" x14ac:dyDescent="0.25">
      <c r="A713" s="98"/>
      <c r="B713" s="400"/>
      <c r="C713" s="50"/>
      <c r="D713" s="229"/>
      <c r="E713" s="230"/>
      <c r="F713" s="393"/>
      <c r="G713" s="28"/>
      <c r="I713" s="30"/>
    </row>
    <row r="714" spans="1:11" x14ac:dyDescent="0.25">
      <c r="A714" s="98" t="s">
        <v>521</v>
      </c>
      <c r="B714" s="398" t="s">
        <v>517</v>
      </c>
      <c r="C714" s="50"/>
      <c r="D714" s="229"/>
      <c r="E714" s="230"/>
      <c r="F714" s="393"/>
      <c r="G714" s="28"/>
      <c r="I714" s="30">
        <v>1</v>
      </c>
      <c r="J714" s="3">
        <v>56</v>
      </c>
    </row>
    <row r="715" spans="1:11" ht="36" x14ac:dyDescent="0.25">
      <c r="A715" s="98"/>
      <c r="B715" s="399" t="s">
        <v>522</v>
      </c>
      <c r="C715" s="50"/>
      <c r="D715" s="229"/>
      <c r="E715" s="230"/>
      <c r="F715" s="393"/>
      <c r="G715" s="28"/>
      <c r="I715" s="30"/>
    </row>
    <row r="716" spans="1:11" x14ac:dyDescent="0.25">
      <c r="A716" s="98"/>
      <c r="B716" s="399" t="s">
        <v>523</v>
      </c>
      <c r="C716" s="50"/>
      <c r="D716" s="229"/>
      <c r="E716" s="230"/>
      <c r="F716" s="393"/>
      <c r="G716" s="28"/>
      <c r="I716" s="30"/>
    </row>
    <row r="717" spans="1:11" ht="36" x14ac:dyDescent="0.25">
      <c r="A717" s="98"/>
      <c r="B717" s="399" t="s">
        <v>524</v>
      </c>
      <c r="C717" s="50"/>
      <c r="D717" s="229"/>
      <c r="E717" s="230"/>
      <c r="F717" s="393"/>
      <c r="G717" s="28"/>
      <c r="I717" s="30"/>
    </row>
    <row r="718" spans="1:11" x14ac:dyDescent="0.25">
      <c r="A718" s="98"/>
      <c r="B718" s="400"/>
      <c r="C718" s="50"/>
      <c r="D718" s="229"/>
      <c r="E718" s="230"/>
      <c r="F718" s="393"/>
      <c r="G718" s="28"/>
      <c r="I718" s="30"/>
    </row>
    <row r="719" spans="1:11" x14ac:dyDescent="0.25">
      <c r="A719" s="98">
        <v>304</v>
      </c>
      <c r="B719" s="398" t="s">
        <v>525</v>
      </c>
      <c r="C719" s="50"/>
      <c r="D719" s="229"/>
      <c r="E719" s="230"/>
      <c r="F719" s="393"/>
      <c r="G719" s="28"/>
      <c r="I719" s="30"/>
    </row>
    <row r="720" spans="1:11" x14ac:dyDescent="0.25">
      <c r="A720" s="98"/>
      <c r="B720" s="400" t="s">
        <v>526</v>
      </c>
      <c r="C720" s="50"/>
      <c r="D720" s="229"/>
      <c r="E720" s="230"/>
      <c r="F720" s="393"/>
      <c r="G720" s="28"/>
      <c r="I720" s="30">
        <v>1</v>
      </c>
      <c r="J720" s="3">
        <v>31.44</v>
      </c>
    </row>
    <row r="721" spans="1:10" x14ac:dyDescent="0.25">
      <c r="A721" s="98"/>
      <c r="B721" s="400" t="s">
        <v>527</v>
      </c>
      <c r="C721" s="50"/>
      <c r="D721" s="229"/>
      <c r="E721" s="230"/>
      <c r="F721" s="393"/>
      <c r="G721" s="28"/>
      <c r="I721" s="30">
        <v>1</v>
      </c>
      <c r="J721" s="3">
        <v>90.58</v>
      </c>
    </row>
    <row r="722" spans="1:10" x14ac:dyDescent="0.25">
      <c r="A722" s="98"/>
      <c r="B722" s="400" t="s">
        <v>528</v>
      </c>
      <c r="C722" s="50"/>
      <c r="D722" s="229"/>
      <c r="E722" s="230"/>
      <c r="F722" s="393"/>
      <c r="G722" s="28"/>
      <c r="I722" s="30">
        <v>1</v>
      </c>
      <c r="J722" s="3">
        <v>43.86</v>
      </c>
    </row>
    <row r="723" spans="1:10" x14ac:dyDescent="0.25">
      <c r="A723" s="98"/>
      <c r="B723" s="400" t="s">
        <v>529</v>
      </c>
      <c r="C723" s="50"/>
      <c r="D723" s="229"/>
      <c r="E723" s="230"/>
      <c r="F723" s="393"/>
      <c r="G723" s="28"/>
      <c r="I723" s="30">
        <v>1</v>
      </c>
      <c r="J723" s="3">
        <v>3.66</v>
      </c>
    </row>
    <row r="724" spans="1:10" x14ac:dyDescent="0.25">
      <c r="A724" s="98"/>
      <c r="B724" s="400" t="s">
        <v>530</v>
      </c>
      <c r="C724" s="50"/>
      <c r="D724" s="229"/>
      <c r="E724" s="230"/>
      <c r="F724" s="393"/>
      <c r="G724" s="28"/>
      <c r="I724" s="30">
        <v>1</v>
      </c>
      <c r="J724" s="3">
        <v>196.92</v>
      </c>
    </row>
    <row r="725" spans="1:10" x14ac:dyDescent="0.25">
      <c r="A725" s="98"/>
      <c r="B725" s="400" t="s">
        <v>531</v>
      </c>
      <c r="C725" s="50"/>
      <c r="D725" s="229"/>
      <c r="E725" s="230"/>
      <c r="F725" s="393"/>
      <c r="G725" s="28"/>
      <c r="I725" s="30">
        <v>1</v>
      </c>
      <c r="J725" s="3">
        <v>10.98</v>
      </c>
    </row>
    <row r="726" spans="1:10" x14ac:dyDescent="0.25">
      <c r="A726" s="98"/>
      <c r="B726" s="400" t="s">
        <v>532</v>
      </c>
      <c r="C726" s="50"/>
      <c r="D726" s="229"/>
      <c r="E726" s="230"/>
      <c r="F726" s="393"/>
      <c r="G726" s="28"/>
      <c r="I726" s="30">
        <v>1</v>
      </c>
      <c r="J726" s="3">
        <v>36.357500000000002</v>
      </c>
    </row>
    <row r="727" spans="1:10" x14ac:dyDescent="0.25">
      <c r="A727" s="98"/>
      <c r="B727" s="400" t="s">
        <v>533</v>
      </c>
      <c r="C727" s="50"/>
      <c r="D727" s="229"/>
      <c r="E727" s="230"/>
      <c r="F727" s="393"/>
      <c r="G727" s="28"/>
      <c r="I727" s="30">
        <v>1</v>
      </c>
      <c r="J727" s="3">
        <v>28</v>
      </c>
    </row>
    <row r="728" spans="1:10" x14ac:dyDescent="0.25">
      <c r="A728" s="98"/>
      <c r="B728" s="400" t="s">
        <v>534</v>
      </c>
      <c r="C728" s="50"/>
      <c r="D728" s="229"/>
      <c r="E728" s="230"/>
      <c r="F728" s="393"/>
      <c r="G728" s="28"/>
      <c r="I728" s="30">
        <v>1</v>
      </c>
      <c r="J728" s="3">
        <v>7.56</v>
      </c>
    </row>
    <row r="729" spans="1:10" x14ac:dyDescent="0.25">
      <c r="A729" s="98"/>
      <c r="B729" s="400" t="s">
        <v>535</v>
      </c>
      <c r="C729" s="50"/>
      <c r="D729" s="229"/>
      <c r="E729" s="230"/>
      <c r="F729" s="393"/>
      <c r="G729" s="28"/>
      <c r="I729" s="30">
        <v>1</v>
      </c>
      <c r="J729" s="3">
        <v>18.78</v>
      </c>
    </row>
    <row r="730" spans="1:10" x14ac:dyDescent="0.25">
      <c r="A730" s="98"/>
      <c r="B730" s="400"/>
      <c r="C730" s="50"/>
      <c r="D730" s="229"/>
      <c r="E730" s="230"/>
      <c r="F730" s="393"/>
      <c r="G730" s="28"/>
      <c r="I730" s="30"/>
    </row>
    <row r="731" spans="1:10" x14ac:dyDescent="0.25">
      <c r="A731" s="98">
        <v>321</v>
      </c>
      <c r="B731" s="398" t="s">
        <v>525</v>
      </c>
      <c r="C731" s="50"/>
      <c r="D731" s="229"/>
      <c r="E731" s="230"/>
      <c r="F731" s="393"/>
      <c r="G731" s="28"/>
      <c r="I731" s="30"/>
    </row>
    <row r="732" spans="1:10" x14ac:dyDescent="0.25">
      <c r="A732" s="98"/>
      <c r="B732" s="400" t="s">
        <v>536</v>
      </c>
      <c r="C732" s="50"/>
      <c r="D732" s="229"/>
      <c r="E732" s="230"/>
      <c r="F732" s="393"/>
      <c r="G732" s="28"/>
      <c r="I732" s="30"/>
      <c r="J732" s="2"/>
    </row>
    <row r="733" spans="1:10" x14ac:dyDescent="0.25">
      <c r="A733" s="98"/>
      <c r="B733" s="99" t="s">
        <v>537</v>
      </c>
      <c r="C733" s="50"/>
      <c r="D733" s="229"/>
      <c r="E733" s="230"/>
      <c r="F733" s="393"/>
      <c r="G733" s="28"/>
      <c r="I733" s="30">
        <v>1</v>
      </c>
      <c r="J733" s="3">
        <v>255</v>
      </c>
    </row>
    <row r="734" spans="1:10" x14ac:dyDescent="0.25">
      <c r="A734" s="98"/>
      <c r="B734" s="99" t="s">
        <v>538</v>
      </c>
      <c r="C734" s="50"/>
      <c r="D734" s="229"/>
      <c r="E734" s="230"/>
      <c r="F734" s="393"/>
      <c r="G734" s="28"/>
      <c r="I734" s="30">
        <v>1</v>
      </c>
      <c r="J734" s="3">
        <v>43.92</v>
      </c>
    </row>
    <row r="735" spans="1:10" x14ac:dyDescent="0.25">
      <c r="A735" s="98"/>
      <c r="B735" s="99" t="s">
        <v>539</v>
      </c>
      <c r="C735" s="50"/>
      <c r="D735" s="229"/>
      <c r="E735" s="230"/>
      <c r="F735" s="393"/>
      <c r="G735" s="28"/>
      <c r="I735" s="30">
        <v>1</v>
      </c>
      <c r="J735" s="3">
        <v>28</v>
      </c>
    </row>
    <row r="736" spans="1:10" x14ac:dyDescent="0.25">
      <c r="A736" s="98"/>
      <c r="B736" s="99" t="s">
        <v>540</v>
      </c>
      <c r="C736" s="50"/>
      <c r="D736" s="229"/>
      <c r="E736" s="230"/>
      <c r="F736" s="393"/>
      <c r="G736" s="28"/>
      <c r="I736" s="30">
        <v>1</v>
      </c>
      <c r="J736" s="3">
        <v>17.100000000000001</v>
      </c>
    </row>
    <row r="737" spans="1:11" x14ac:dyDescent="0.25">
      <c r="A737" s="98"/>
      <c r="B737" s="99" t="s">
        <v>541</v>
      </c>
      <c r="C737" s="50"/>
      <c r="D737" s="229"/>
      <c r="E737" s="230"/>
      <c r="F737" s="393"/>
      <c r="G737" s="28"/>
      <c r="I737" s="30">
        <v>1</v>
      </c>
      <c r="J737" s="3">
        <v>18.88</v>
      </c>
    </row>
    <row r="738" spans="1:11" x14ac:dyDescent="0.25">
      <c r="A738" s="98"/>
      <c r="B738" s="99" t="s">
        <v>542</v>
      </c>
      <c r="C738" s="50"/>
      <c r="D738" s="229"/>
      <c r="E738" s="230"/>
      <c r="F738" s="393"/>
      <c r="G738" s="28"/>
      <c r="I738" s="30"/>
      <c r="J738" s="3">
        <v>0</v>
      </c>
    </row>
    <row r="739" spans="1:11" x14ac:dyDescent="0.25">
      <c r="A739" s="98"/>
      <c r="B739" s="99" t="s">
        <v>537</v>
      </c>
      <c r="C739" s="50"/>
      <c r="D739" s="229"/>
      <c r="E739" s="230"/>
      <c r="F739" s="393"/>
      <c r="G739" s="28"/>
      <c r="I739" s="30">
        <v>1</v>
      </c>
      <c r="J739" s="3">
        <v>435</v>
      </c>
    </row>
    <row r="740" spans="1:11" x14ac:dyDescent="0.25">
      <c r="A740" s="98"/>
      <c r="B740" s="99" t="s">
        <v>538</v>
      </c>
      <c r="C740" s="50"/>
      <c r="D740" s="229"/>
      <c r="E740" s="230"/>
      <c r="F740" s="393"/>
      <c r="G740" s="28"/>
      <c r="I740" s="30">
        <v>1</v>
      </c>
      <c r="J740" s="3">
        <v>117.12</v>
      </c>
    </row>
    <row r="741" spans="1:11" ht="18.75" thickBot="1" x14ac:dyDescent="0.25">
      <c r="A741" s="390"/>
      <c r="B741" s="391"/>
      <c r="C741" s="51"/>
      <c r="D741" s="229"/>
      <c r="E741" s="230"/>
      <c r="F741" s="393"/>
      <c r="G741" s="28"/>
      <c r="I741" s="30"/>
    </row>
    <row r="742" spans="1:11" ht="18.75" thickBot="1" x14ac:dyDescent="0.25">
      <c r="A742" s="390"/>
      <c r="B742" s="401" t="s">
        <v>543</v>
      </c>
      <c r="C742" s="51"/>
      <c r="D742" s="229"/>
      <c r="E742" s="230"/>
      <c r="F742" s="393"/>
      <c r="G742" s="28"/>
      <c r="I742" s="30"/>
    </row>
    <row r="743" spans="1:11" x14ac:dyDescent="0.2">
      <c r="A743" s="390"/>
      <c r="B743" s="402"/>
      <c r="C743" s="51"/>
      <c r="D743" s="229"/>
      <c r="E743" s="230"/>
      <c r="F743" s="393"/>
      <c r="G743" s="28"/>
      <c r="I743" s="30"/>
    </row>
    <row r="744" spans="1:11" ht="54" x14ac:dyDescent="0.2">
      <c r="A744" s="390">
        <v>7</v>
      </c>
      <c r="B744" s="391" t="s">
        <v>544</v>
      </c>
      <c r="C744" s="50"/>
      <c r="D744" s="229" t="s">
        <v>20</v>
      </c>
      <c r="E744" s="230">
        <v>18</v>
      </c>
      <c r="F744" s="393">
        <f>E744*C744</f>
        <v>0</v>
      </c>
      <c r="G744" s="28"/>
      <c r="H744" s="3">
        <f>G744*E744</f>
        <v>0</v>
      </c>
      <c r="I744" s="30"/>
      <c r="J744" s="3">
        <f>I744*H744</f>
        <v>0</v>
      </c>
      <c r="K744" s="2" t="s">
        <v>508</v>
      </c>
    </row>
    <row r="745" spans="1:11" x14ac:dyDescent="0.2">
      <c r="A745" s="390"/>
      <c r="B745" s="391"/>
      <c r="C745" s="50"/>
      <c r="D745" s="229"/>
      <c r="E745" s="230"/>
      <c r="F745" s="393"/>
      <c r="G745" s="28"/>
      <c r="I745" s="30"/>
    </row>
    <row r="746" spans="1:11" x14ac:dyDescent="0.2">
      <c r="A746" s="97" t="s">
        <v>68</v>
      </c>
      <c r="B746" s="391"/>
      <c r="C746" s="50"/>
      <c r="D746" s="229"/>
      <c r="E746" s="230"/>
      <c r="F746" s="393"/>
      <c r="G746" s="28"/>
      <c r="I746" s="30"/>
    </row>
    <row r="747" spans="1:11" x14ac:dyDescent="0.2">
      <c r="A747" s="390"/>
      <c r="B747" s="391"/>
      <c r="C747" s="50"/>
      <c r="D747" s="229"/>
      <c r="E747" s="230"/>
      <c r="F747" s="393"/>
      <c r="G747" s="28"/>
      <c r="I747" s="30"/>
    </row>
    <row r="748" spans="1:11" x14ac:dyDescent="0.2">
      <c r="A748" s="390">
        <v>155</v>
      </c>
      <c r="B748" s="99" t="s">
        <v>545</v>
      </c>
      <c r="C748" s="50"/>
      <c r="D748" s="229"/>
      <c r="E748" s="230"/>
      <c r="F748" s="393"/>
      <c r="G748" s="28"/>
      <c r="I748" s="30">
        <v>1</v>
      </c>
      <c r="J748" s="3">
        <v>2714.2000000000003</v>
      </c>
    </row>
    <row r="749" spans="1:11" x14ac:dyDescent="0.2">
      <c r="A749" s="390"/>
      <c r="B749" s="391"/>
      <c r="C749" s="50"/>
      <c r="D749" s="229"/>
      <c r="E749" s="230"/>
      <c r="F749" s="393"/>
      <c r="G749" s="28"/>
      <c r="I749" s="30"/>
    </row>
    <row r="750" spans="1:11" ht="18.75" thickBot="1" x14ac:dyDescent="0.25">
      <c r="A750" s="390"/>
      <c r="B750" s="391"/>
      <c r="C750" s="51"/>
      <c r="D750" s="229"/>
      <c r="E750" s="230"/>
      <c r="F750" s="393"/>
      <c r="G750" s="28"/>
      <c r="I750" s="30"/>
    </row>
    <row r="751" spans="1:11" ht="18.75" thickBot="1" x14ac:dyDescent="0.25">
      <c r="A751" s="390"/>
      <c r="B751" s="401" t="s">
        <v>546</v>
      </c>
      <c r="C751" s="51"/>
      <c r="D751" s="229"/>
      <c r="E751" s="230"/>
      <c r="F751" s="393"/>
      <c r="G751" s="28"/>
      <c r="I751" s="30"/>
    </row>
    <row r="752" spans="1:11" x14ac:dyDescent="0.2">
      <c r="A752" s="390"/>
      <c r="B752" s="402"/>
      <c r="C752" s="51"/>
      <c r="D752" s="229"/>
      <c r="E752" s="230"/>
      <c r="F752" s="393"/>
      <c r="G752" s="28"/>
      <c r="I752" s="30"/>
    </row>
    <row r="753" spans="1:11" ht="54" x14ac:dyDescent="0.2">
      <c r="A753" s="390">
        <v>8</v>
      </c>
      <c r="B753" s="391" t="s">
        <v>547</v>
      </c>
      <c r="C753" s="50">
        <v>25</v>
      </c>
      <c r="D753" s="229" t="s">
        <v>20</v>
      </c>
      <c r="E753" s="102">
        <v>28</v>
      </c>
      <c r="F753" s="393">
        <f>E753*C753</f>
        <v>700</v>
      </c>
      <c r="G753" s="35">
        <v>8</v>
      </c>
      <c r="H753" s="3">
        <f>G753*E753</f>
        <v>224</v>
      </c>
      <c r="I753" s="30"/>
      <c r="J753" s="403">
        <f>I753*H753</f>
        <v>0</v>
      </c>
      <c r="K753" s="2" t="s">
        <v>508</v>
      </c>
    </row>
    <row r="754" spans="1:11" x14ac:dyDescent="0.2">
      <c r="A754" s="390"/>
      <c r="B754" s="395"/>
      <c r="C754" s="51"/>
      <c r="D754" s="229"/>
      <c r="E754" s="230"/>
      <c r="F754" s="393"/>
      <c r="G754" s="28"/>
      <c r="I754" s="30"/>
      <c r="J754" s="403"/>
    </row>
    <row r="755" spans="1:11" ht="36" x14ac:dyDescent="0.2">
      <c r="A755" s="390">
        <v>9</v>
      </c>
      <c r="B755" s="391" t="s">
        <v>548</v>
      </c>
      <c r="C755" s="50">
        <v>25</v>
      </c>
      <c r="D755" s="229" t="s">
        <v>20</v>
      </c>
      <c r="E755" s="230">
        <v>4.5</v>
      </c>
      <c r="F755" s="393">
        <f>E755*C755</f>
        <v>112.5</v>
      </c>
      <c r="G755" s="35"/>
      <c r="H755" s="3">
        <f>G755*E755</f>
        <v>0</v>
      </c>
      <c r="I755" s="30"/>
      <c r="J755" s="403">
        <f>I755*H755</f>
        <v>0</v>
      </c>
      <c r="K755" s="2" t="s">
        <v>508</v>
      </c>
    </row>
    <row r="756" spans="1:11" x14ac:dyDescent="0.2">
      <c r="A756" s="390"/>
      <c r="B756" s="391"/>
      <c r="C756" s="51"/>
      <c r="D756" s="229"/>
      <c r="E756" s="359"/>
      <c r="F756" s="393"/>
      <c r="G756" s="28"/>
      <c r="I756" s="30"/>
      <c r="J756" s="403"/>
    </row>
    <row r="757" spans="1:11" ht="36" x14ac:dyDescent="0.2">
      <c r="A757" s="404" t="s">
        <v>549</v>
      </c>
      <c r="B757" s="391" t="s">
        <v>550</v>
      </c>
      <c r="C757" s="50"/>
      <c r="D757" s="229" t="s">
        <v>20</v>
      </c>
      <c r="E757" s="230">
        <v>4.5</v>
      </c>
      <c r="F757" s="393">
        <f>E757*C757</f>
        <v>0</v>
      </c>
      <c r="G757" s="28"/>
      <c r="H757" s="3">
        <f>G757*E757</f>
        <v>0</v>
      </c>
      <c r="I757" s="30"/>
      <c r="J757" s="403">
        <f>I757*H757</f>
        <v>0</v>
      </c>
      <c r="K757" s="2" t="s">
        <v>508</v>
      </c>
    </row>
    <row r="758" spans="1:11" x14ac:dyDescent="0.2">
      <c r="A758" s="390"/>
      <c r="B758" s="391"/>
      <c r="C758" s="50"/>
      <c r="D758" s="229"/>
      <c r="E758" s="230"/>
      <c r="F758" s="393"/>
      <c r="G758" s="28"/>
      <c r="I758" s="30"/>
      <c r="J758" s="403"/>
    </row>
    <row r="759" spans="1:11" ht="36" x14ac:dyDescent="0.2">
      <c r="A759" s="390" t="s">
        <v>21</v>
      </c>
      <c r="B759" s="391" t="s">
        <v>551</v>
      </c>
      <c r="C759" s="50">
        <v>460</v>
      </c>
      <c r="D759" s="229" t="s">
        <v>46</v>
      </c>
      <c r="E759" s="230">
        <v>3</v>
      </c>
      <c r="F759" s="393">
        <f>E759*C759</f>
        <v>1380</v>
      </c>
      <c r="G759" s="35">
        <v>222</v>
      </c>
      <c r="H759" s="3">
        <f>G759*E759</f>
        <v>666</v>
      </c>
      <c r="I759" s="30"/>
      <c r="J759" s="403">
        <f>I759*H759</f>
        <v>0</v>
      </c>
      <c r="K759" s="2" t="s">
        <v>508</v>
      </c>
    </row>
    <row r="760" spans="1:11" x14ac:dyDescent="0.2">
      <c r="A760" s="390"/>
      <c r="B760" s="391"/>
      <c r="C760" s="50"/>
      <c r="D760" s="229"/>
      <c r="E760" s="230"/>
      <c r="F760" s="393"/>
      <c r="G760" s="28"/>
      <c r="I760" s="30"/>
      <c r="J760" s="403"/>
    </row>
    <row r="761" spans="1:11" ht="54" x14ac:dyDescent="0.2">
      <c r="A761" s="404" t="s">
        <v>552</v>
      </c>
      <c r="B761" s="391" t="s">
        <v>553</v>
      </c>
      <c r="C761" s="50">
        <v>35</v>
      </c>
      <c r="D761" s="229" t="s">
        <v>20</v>
      </c>
      <c r="E761" s="230">
        <v>12</v>
      </c>
      <c r="F761" s="393">
        <f>E761*C761</f>
        <v>420</v>
      </c>
      <c r="G761" s="35">
        <v>2</v>
      </c>
      <c r="H761" s="3">
        <f>G761*E761</f>
        <v>24</v>
      </c>
      <c r="I761" s="30"/>
      <c r="J761" s="403">
        <f>I761*H761</f>
        <v>0</v>
      </c>
      <c r="K761" s="2" t="s">
        <v>508</v>
      </c>
    </row>
    <row r="762" spans="1:11" x14ac:dyDescent="0.2">
      <c r="A762" s="404"/>
      <c r="B762" s="391"/>
      <c r="C762" s="51"/>
      <c r="D762" s="229"/>
      <c r="E762" s="230"/>
      <c r="F762" s="393"/>
      <c r="G762" s="28"/>
      <c r="I762" s="30"/>
      <c r="J762" s="403"/>
    </row>
    <row r="763" spans="1:11" ht="36" x14ac:dyDescent="0.2">
      <c r="A763" s="390" t="s">
        <v>21</v>
      </c>
      <c r="B763" s="391" t="s">
        <v>554</v>
      </c>
      <c r="C763" s="51"/>
      <c r="D763" s="229" t="s">
        <v>20</v>
      </c>
      <c r="E763" s="230">
        <v>12</v>
      </c>
      <c r="F763" s="393">
        <f>E763*C763</f>
        <v>0</v>
      </c>
      <c r="G763" s="28"/>
      <c r="H763" s="3">
        <f>G763*E763</f>
        <v>0</v>
      </c>
      <c r="I763" s="30"/>
      <c r="J763" s="403">
        <f>I763*H763</f>
        <v>0</v>
      </c>
      <c r="K763" s="2" t="s">
        <v>508</v>
      </c>
    </row>
    <row r="764" spans="1:11" x14ac:dyDescent="0.2">
      <c r="A764" s="390"/>
      <c r="B764" s="391"/>
      <c r="C764" s="51"/>
      <c r="D764" s="229"/>
      <c r="E764" s="230"/>
      <c r="F764" s="393"/>
      <c r="G764" s="28"/>
      <c r="I764" s="30"/>
      <c r="J764" s="403"/>
    </row>
    <row r="765" spans="1:11" ht="36" x14ac:dyDescent="0.2">
      <c r="A765" s="390" t="s">
        <v>23</v>
      </c>
      <c r="B765" s="391" t="s">
        <v>555</v>
      </c>
      <c r="C765" s="50">
        <v>550</v>
      </c>
      <c r="D765" s="229" t="s">
        <v>46</v>
      </c>
      <c r="E765" s="230">
        <v>3</v>
      </c>
      <c r="F765" s="393">
        <f>E765*C765</f>
        <v>1650</v>
      </c>
      <c r="G765" s="35">
        <v>550</v>
      </c>
      <c r="H765" s="3">
        <f>G765*E765</f>
        <v>1650</v>
      </c>
      <c r="I765" s="45"/>
      <c r="J765" s="403">
        <f>I765*H765</f>
        <v>0</v>
      </c>
      <c r="K765" s="2" t="s">
        <v>508</v>
      </c>
    </row>
    <row r="766" spans="1:11" x14ac:dyDescent="0.2">
      <c r="A766" s="390"/>
      <c r="B766" s="391"/>
      <c r="C766" s="51"/>
      <c r="D766" s="229"/>
      <c r="E766" s="230"/>
      <c r="F766" s="393"/>
      <c r="G766" s="28"/>
      <c r="I766" s="30"/>
    </row>
    <row r="767" spans="1:11" ht="54" x14ac:dyDescent="0.2">
      <c r="A767" s="404" t="s">
        <v>556</v>
      </c>
      <c r="B767" s="391" t="s">
        <v>557</v>
      </c>
      <c r="C767" s="51"/>
      <c r="D767" s="229" t="s">
        <v>20</v>
      </c>
      <c r="E767" s="102">
        <v>10</v>
      </c>
      <c r="F767" s="393">
        <f>E767*C767</f>
        <v>0</v>
      </c>
      <c r="G767" s="28"/>
      <c r="H767" s="3">
        <f>G767*E767</f>
        <v>0</v>
      </c>
      <c r="I767" s="30"/>
      <c r="J767" s="3">
        <f>I767*H767</f>
        <v>0</v>
      </c>
      <c r="K767" s="2" t="s">
        <v>508</v>
      </c>
    </row>
    <row r="768" spans="1:11" x14ac:dyDescent="0.2">
      <c r="A768" s="404"/>
      <c r="B768" s="391"/>
      <c r="C768" s="51"/>
      <c r="D768" s="229"/>
      <c r="E768" s="230"/>
      <c r="F768" s="393"/>
      <c r="G768" s="28"/>
      <c r="I768" s="30"/>
    </row>
    <row r="769" spans="1:11" ht="36" x14ac:dyDescent="0.2">
      <c r="A769" s="390" t="s">
        <v>21</v>
      </c>
      <c r="B769" s="391" t="s">
        <v>558</v>
      </c>
      <c r="C769" s="50"/>
      <c r="D769" s="229" t="s">
        <v>46</v>
      </c>
      <c r="E769" s="230">
        <v>3</v>
      </c>
      <c r="F769" s="393">
        <f>E769*C769</f>
        <v>0</v>
      </c>
      <c r="G769" s="28"/>
      <c r="H769" s="3">
        <f>G769*E769</f>
        <v>0</v>
      </c>
      <c r="I769" s="30"/>
      <c r="J769" s="3">
        <f>I769*H769</f>
        <v>0</v>
      </c>
      <c r="K769" s="2" t="s">
        <v>508</v>
      </c>
    </row>
    <row r="770" spans="1:11" x14ac:dyDescent="0.2">
      <c r="A770" s="390"/>
      <c r="B770" s="391"/>
      <c r="C770" s="50"/>
      <c r="D770" s="229"/>
      <c r="E770" s="230"/>
      <c r="F770" s="393"/>
      <c r="G770" s="28"/>
      <c r="I770" s="30"/>
    </row>
    <row r="771" spans="1:11" x14ac:dyDescent="0.2">
      <c r="A771" s="97" t="s">
        <v>68</v>
      </c>
      <c r="B771" s="391"/>
      <c r="C771" s="50"/>
      <c r="D771" s="229"/>
      <c r="E771" s="230"/>
      <c r="F771" s="393"/>
      <c r="G771" s="28"/>
      <c r="I771" s="30"/>
    </row>
    <row r="772" spans="1:11" x14ac:dyDescent="0.2">
      <c r="A772" s="390"/>
      <c r="B772" s="391"/>
      <c r="C772" s="50"/>
      <c r="D772" s="229"/>
      <c r="E772" s="230"/>
      <c r="F772" s="393"/>
      <c r="G772" s="28"/>
      <c r="I772" s="30"/>
    </row>
    <row r="773" spans="1:11" x14ac:dyDescent="0.2">
      <c r="A773" s="390">
        <v>167</v>
      </c>
      <c r="B773" s="405" t="s">
        <v>559</v>
      </c>
      <c r="C773" s="50"/>
      <c r="D773" s="229"/>
      <c r="E773" s="230"/>
      <c r="F773" s="393"/>
      <c r="G773" s="28"/>
      <c r="I773" s="30"/>
    </row>
    <row r="774" spans="1:11" ht="37.5" x14ac:dyDescent="0.2">
      <c r="A774" s="390"/>
      <c r="B774" s="406" t="s">
        <v>560</v>
      </c>
      <c r="C774" s="50"/>
      <c r="D774" s="229"/>
      <c r="E774" s="230"/>
      <c r="F774" s="393"/>
      <c r="G774" s="28"/>
      <c r="I774" s="30"/>
    </row>
    <row r="775" spans="1:11" x14ac:dyDescent="0.25">
      <c r="A775" s="390"/>
      <c r="B775" s="407"/>
      <c r="C775" s="50"/>
      <c r="D775" s="229"/>
      <c r="E775" s="230"/>
      <c r="F775" s="393"/>
      <c r="G775" s="28"/>
      <c r="I775" s="30"/>
    </row>
    <row r="776" spans="1:11" x14ac:dyDescent="0.25">
      <c r="A776" s="390"/>
      <c r="B776" s="407" t="s">
        <v>561</v>
      </c>
      <c r="C776" s="50"/>
      <c r="D776" s="229"/>
      <c r="E776" s="230"/>
      <c r="F776" s="393"/>
      <c r="G776" s="28"/>
      <c r="I776" s="30">
        <v>1</v>
      </c>
      <c r="J776" s="3">
        <v>180</v>
      </c>
    </row>
    <row r="777" spans="1:11" x14ac:dyDescent="0.25">
      <c r="A777" s="390"/>
      <c r="B777" s="407" t="s">
        <v>562</v>
      </c>
      <c r="C777" s="50"/>
      <c r="D777" s="229"/>
      <c r="E777" s="230"/>
      <c r="F777" s="393"/>
      <c r="G777" s="28"/>
      <c r="I777" s="30">
        <v>1</v>
      </c>
      <c r="J777" s="3">
        <v>39</v>
      </c>
    </row>
    <row r="778" spans="1:11" x14ac:dyDescent="0.25">
      <c r="A778" s="390"/>
      <c r="B778" s="407"/>
      <c r="C778" s="50"/>
      <c r="D778" s="229"/>
      <c r="E778" s="230"/>
      <c r="F778" s="393"/>
      <c r="G778" s="28"/>
      <c r="I778" s="30"/>
    </row>
    <row r="779" spans="1:11" ht="72" x14ac:dyDescent="0.25">
      <c r="A779" s="390"/>
      <c r="B779" s="407" t="s">
        <v>563</v>
      </c>
      <c r="C779" s="50"/>
      <c r="D779" s="229"/>
      <c r="E779" s="230"/>
      <c r="F779" s="393"/>
      <c r="G779" s="28"/>
      <c r="I779" s="30"/>
    </row>
    <row r="780" spans="1:11" x14ac:dyDescent="0.2">
      <c r="A780" s="390"/>
      <c r="B780" s="99"/>
      <c r="C780" s="50"/>
      <c r="D780" s="229"/>
      <c r="E780" s="230"/>
      <c r="F780" s="393"/>
      <c r="G780" s="28"/>
      <c r="I780" s="30"/>
    </row>
    <row r="781" spans="1:11" x14ac:dyDescent="0.2">
      <c r="A781" s="390"/>
      <c r="B781" s="99"/>
      <c r="C781" s="50"/>
      <c r="D781" s="229"/>
      <c r="E781" s="230"/>
      <c r="F781" s="393"/>
      <c r="G781" s="28"/>
      <c r="I781" s="30"/>
    </row>
    <row r="782" spans="1:11" x14ac:dyDescent="0.2">
      <c r="A782" s="390"/>
      <c r="B782" s="99"/>
      <c r="C782" s="50"/>
      <c r="D782" s="229"/>
      <c r="E782" s="230"/>
      <c r="F782" s="393"/>
      <c r="G782" s="28"/>
      <c r="I782" s="30"/>
    </row>
    <row r="783" spans="1:11" x14ac:dyDescent="0.2">
      <c r="A783" s="390">
        <v>224</v>
      </c>
      <c r="B783" s="99" t="s">
        <v>564</v>
      </c>
      <c r="C783" s="50"/>
      <c r="D783" s="229"/>
      <c r="E783" s="230"/>
      <c r="F783" s="393"/>
      <c r="G783" s="28"/>
      <c r="I783" s="45">
        <v>0</v>
      </c>
      <c r="J783" s="403">
        <v>0</v>
      </c>
      <c r="K783" s="403">
        <v>417.21</v>
      </c>
    </row>
    <row r="784" spans="1:11" x14ac:dyDescent="0.2">
      <c r="A784" s="390">
        <v>247</v>
      </c>
      <c r="B784" s="99" t="s">
        <v>565</v>
      </c>
      <c r="C784" s="50"/>
      <c r="D784" s="229"/>
      <c r="E784" s="230"/>
      <c r="F784" s="393"/>
      <c r="G784" s="28"/>
      <c r="I784" s="30">
        <v>1</v>
      </c>
      <c r="J784" s="3">
        <v>36</v>
      </c>
    </row>
    <row r="785" spans="1:11" x14ac:dyDescent="0.2">
      <c r="A785" s="390"/>
      <c r="B785" s="391"/>
      <c r="C785" s="50"/>
      <c r="D785" s="229"/>
      <c r="E785" s="230"/>
      <c r="F785" s="393"/>
      <c r="G785" s="28"/>
      <c r="I785" s="30"/>
    </row>
    <row r="786" spans="1:11" ht="18.75" thickBot="1" x14ac:dyDescent="0.25">
      <c r="A786" s="390"/>
      <c r="B786" s="395"/>
      <c r="C786" s="51"/>
      <c r="D786" s="229"/>
      <c r="E786" s="230"/>
      <c r="F786" s="393"/>
      <c r="G786" s="28"/>
      <c r="I786" s="30"/>
    </row>
    <row r="787" spans="1:11" ht="18.75" thickBot="1" x14ac:dyDescent="0.25">
      <c r="A787" s="390"/>
      <c r="B787" s="401" t="s">
        <v>566</v>
      </c>
      <c r="C787" s="51"/>
      <c r="D787" s="229"/>
      <c r="E787" s="230"/>
      <c r="F787" s="393"/>
      <c r="G787" s="28"/>
      <c r="I787" s="30"/>
      <c r="K787" s="2" t="s">
        <v>508</v>
      </c>
    </row>
    <row r="788" spans="1:11" x14ac:dyDescent="0.2">
      <c r="A788" s="390"/>
      <c r="B788" s="402"/>
      <c r="C788" s="51"/>
      <c r="D788" s="229"/>
      <c r="E788" s="230"/>
      <c r="F788" s="393"/>
      <c r="G788" s="28"/>
      <c r="I788" s="30"/>
    </row>
    <row r="789" spans="1:11" ht="54" x14ac:dyDescent="0.2">
      <c r="A789" s="390">
        <v>13</v>
      </c>
      <c r="B789" s="391" t="s">
        <v>567</v>
      </c>
      <c r="C789" s="50"/>
      <c r="D789" s="229" t="s">
        <v>20</v>
      </c>
      <c r="E789" s="230">
        <v>3</v>
      </c>
      <c r="F789" s="393">
        <f>E789*C789</f>
        <v>0</v>
      </c>
      <c r="G789" s="28"/>
      <c r="H789" s="3">
        <f>G789*E789</f>
        <v>0</v>
      </c>
      <c r="I789" s="30"/>
      <c r="J789" s="3">
        <f>I789*H789</f>
        <v>0</v>
      </c>
      <c r="K789" s="2" t="s">
        <v>508</v>
      </c>
    </row>
    <row r="790" spans="1:11" x14ac:dyDescent="0.2">
      <c r="A790" s="390"/>
      <c r="B790" s="391"/>
      <c r="C790" s="51"/>
      <c r="D790" s="229"/>
      <c r="E790" s="359"/>
      <c r="F790" s="393"/>
      <c r="G790" s="28"/>
      <c r="I790" s="30"/>
    </row>
    <row r="791" spans="1:11" x14ac:dyDescent="0.2">
      <c r="A791" s="390">
        <v>14</v>
      </c>
      <c r="B791" s="395" t="s">
        <v>568</v>
      </c>
      <c r="C791" s="51"/>
      <c r="D791" s="229" t="s">
        <v>81</v>
      </c>
      <c r="E791" s="230">
        <v>125</v>
      </c>
      <c r="F791" s="393">
        <f>E791*C791</f>
        <v>0</v>
      </c>
      <c r="G791" s="28"/>
      <c r="H791" s="3">
        <f>G791*E791</f>
        <v>0</v>
      </c>
      <c r="I791" s="30"/>
      <c r="J791" s="3">
        <f>I791*H791</f>
        <v>0</v>
      </c>
      <c r="K791" s="2" t="s">
        <v>508</v>
      </c>
    </row>
    <row r="792" spans="1:11" x14ac:dyDescent="0.2">
      <c r="A792" s="390"/>
      <c r="B792" s="395"/>
      <c r="C792" s="51"/>
      <c r="D792" s="229"/>
      <c r="E792" s="359"/>
      <c r="F792" s="393"/>
      <c r="G792" s="28"/>
      <c r="I792" s="30"/>
    </row>
    <row r="793" spans="1:11" x14ac:dyDescent="0.2">
      <c r="A793" s="390">
        <v>15</v>
      </c>
      <c r="B793" s="395" t="s">
        <v>569</v>
      </c>
      <c r="C793" s="51"/>
      <c r="D793" s="229" t="s">
        <v>81</v>
      </c>
      <c r="E793" s="230">
        <v>10</v>
      </c>
      <c r="F793" s="393">
        <f>E793*C793</f>
        <v>0</v>
      </c>
      <c r="G793" s="28"/>
      <c r="H793" s="3">
        <f>G793*E793</f>
        <v>0</v>
      </c>
      <c r="I793" s="30"/>
      <c r="J793" s="3">
        <f>I793*H793</f>
        <v>0</v>
      </c>
      <c r="K793" s="2" t="s">
        <v>508</v>
      </c>
    </row>
    <row r="794" spans="1:11" x14ac:dyDescent="0.2">
      <c r="A794" s="390"/>
      <c r="B794" s="395"/>
      <c r="C794" s="51"/>
      <c r="D794" s="229"/>
      <c r="E794" s="230"/>
      <c r="F794" s="393"/>
      <c r="G794" s="28"/>
      <c r="I794" s="30"/>
    </row>
    <row r="795" spans="1:11" x14ac:dyDescent="0.2">
      <c r="A795" s="390">
        <v>16</v>
      </c>
      <c r="B795" s="395" t="s">
        <v>570</v>
      </c>
      <c r="C795" s="51">
        <v>3</v>
      </c>
      <c r="D795" s="229" t="s">
        <v>81</v>
      </c>
      <c r="E795" s="230">
        <v>90</v>
      </c>
      <c r="F795" s="393">
        <f>E795*C795</f>
        <v>270</v>
      </c>
      <c r="G795" s="35">
        <v>1</v>
      </c>
      <c r="H795" s="3">
        <f>G795*E795</f>
        <v>90</v>
      </c>
      <c r="I795" s="30">
        <v>1</v>
      </c>
      <c r="J795" s="3">
        <f>I795*H795</f>
        <v>90</v>
      </c>
      <c r="K795" s="2" t="s">
        <v>571</v>
      </c>
    </row>
    <row r="796" spans="1:11" x14ac:dyDescent="0.2">
      <c r="A796" s="390"/>
      <c r="B796" s="395"/>
      <c r="C796" s="51"/>
      <c r="D796" s="229"/>
      <c r="E796" s="230"/>
      <c r="F796" s="393"/>
      <c r="G796" s="28"/>
      <c r="I796" s="30"/>
    </row>
    <row r="797" spans="1:11" x14ac:dyDescent="0.2">
      <c r="A797" s="390">
        <v>17</v>
      </c>
      <c r="B797" s="395" t="s">
        <v>572</v>
      </c>
      <c r="C797" s="51">
        <v>2</v>
      </c>
      <c r="D797" s="229" t="s">
        <v>81</v>
      </c>
      <c r="E797" s="230">
        <v>90</v>
      </c>
      <c r="F797" s="393">
        <f>E797*C797</f>
        <v>180</v>
      </c>
      <c r="G797" s="35"/>
      <c r="H797" s="3">
        <f>G797*E797</f>
        <v>0</v>
      </c>
      <c r="I797" s="30"/>
      <c r="J797" s="3">
        <f>I797*H797</f>
        <v>0</v>
      </c>
      <c r="K797" s="2" t="s">
        <v>571</v>
      </c>
    </row>
    <row r="798" spans="1:11" x14ac:dyDescent="0.2">
      <c r="A798" s="390"/>
      <c r="B798" s="395"/>
      <c r="C798" s="51"/>
      <c r="D798" s="229"/>
      <c r="E798" s="230"/>
      <c r="F798" s="393"/>
      <c r="G798" s="28"/>
      <c r="I798" s="30"/>
    </row>
    <row r="799" spans="1:11" ht="36" x14ac:dyDescent="0.2">
      <c r="A799" s="390">
        <v>18</v>
      </c>
      <c r="B799" s="391" t="s">
        <v>573</v>
      </c>
      <c r="C799" s="51"/>
      <c r="D799" s="229" t="s">
        <v>81</v>
      </c>
      <c r="E799" s="230">
        <v>98</v>
      </c>
      <c r="F799" s="393">
        <f>E799*C799</f>
        <v>0</v>
      </c>
      <c r="G799" s="28"/>
      <c r="H799" s="3">
        <f>G799*E799</f>
        <v>0</v>
      </c>
      <c r="I799" s="30"/>
      <c r="J799" s="3">
        <f>I799*H799</f>
        <v>0</v>
      </c>
      <c r="K799" s="2" t="s">
        <v>508</v>
      </c>
    </row>
    <row r="800" spans="1:11" x14ac:dyDescent="0.2">
      <c r="A800" s="390"/>
      <c r="B800" s="391"/>
      <c r="C800" s="51"/>
      <c r="D800" s="229"/>
      <c r="E800" s="359"/>
      <c r="F800" s="393"/>
      <c r="G800" s="28"/>
      <c r="I800" s="30"/>
    </row>
    <row r="801" spans="1:11" ht="36" x14ac:dyDescent="0.2">
      <c r="A801" s="390">
        <v>19</v>
      </c>
      <c r="B801" s="391" t="s">
        <v>574</v>
      </c>
      <c r="C801" s="50">
        <v>10</v>
      </c>
      <c r="D801" s="229" t="s">
        <v>81</v>
      </c>
      <c r="E801" s="230">
        <v>10</v>
      </c>
      <c r="F801" s="393">
        <f>E801*C801</f>
        <v>100</v>
      </c>
      <c r="G801" s="35">
        <v>7</v>
      </c>
      <c r="H801" s="3">
        <f>G801*E801</f>
        <v>70</v>
      </c>
      <c r="I801" s="45">
        <v>0</v>
      </c>
      <c r="J801" s="403">
        <f>I801*H801</f>
        <v>0</v>
      </c>
      <c r="K801" s="2">
        <v>70</v>
      </c>
    </row>
    <row r="802" spans="1:11" x14ac:dyDescent="0.2">
      <c r="A802" s="390"/>
      <c r="B802" s="391"/>
      <c r="C802" s="51"/>
      <c r="D802" s="229"/>
      <c r="E802" s="359"/>
      <c r="F802" s="393"/>
      <c r="G802" s="28"/>
      <c r="I802" s="45"/>
      <c r="J802" s="403"/>
    </row>
    <row r="803" spans="1:11" x14ac:dyDescent="0.2">
      <c r="A803" s="390">
        <v>20</v>
      </c>
      <c r="B803" s="395" t="s">
        <v>575</v>
      </c>
      <c r="C803" s="51">
        <v>90</v>
      </c>
      <c r="D803" s="229" t="s">
        <v>20</v>
      </c>
      <c r="E803" s="230">
        <v>7.5</v>
      </c>
      <c r="F803" s="393">
        <f>E803*C803</f>
        <v>675</v>
      </c>
      <c r="G803" s="35">
        <v>75</v>
      </c>
      <c r="H803" s="3">
        <f>G803*E803</f>
        <v>562.5</v>
      </c>
      <c r="I803" s="45">
        <v>0</v>
      </c>
      <c r="J803" s="403">
        <f>I803*H803</f>
        <v>0</v>
      </c>
      <c r="K803" s="2">
        <v>562.5</v>
      </c>
    </row>
    <row r="804" spans="1:11" ht="18.75" thickBot="1" x14ac:dyDescent="0.25">
      <c r="A804" s="408"/>
      <c r="B804" s="409"/>
      <c r="C804" s="410"/>
      <c r="D804" s="411"/>
      <c r="E804" s="251"/>
      <c r="F804" s="412"/>
      <c r="G804" s="58"/>
      <c r="I804" s="60"/>
    </row>
    <row r="805" spans="1:11" ht="18.75" thickBot="1" x14ac:dyDescent="0.25">
      <c r="A805" s="413"/>
      <c r="B805" s="413"/>
      <c r="C805" s="414"/>
      <c r="D805" s="413"/>
      <c r="E805" s="63" t="s">
        <v>56</v>
      </c>
      <c r="F805" s="415">
        <f>SUM(F691:F804)</f>
        <v>6687.5</v>
      </c>
      <c r="H805" s="416">
        <f>SUM(H691:H804)</f>
        <v>3718.5</v>
      </c>
      <c r="J805" s="416">
        <f>SUM(J691:J804)</f>
        <v>5042.3575000000001</v>
      </c>
    </row>
    <row r="806" spans="1:11" ht="18.75" thickBot="1" x14ac:dyDescent="0.25">
      <c r="A806" s="413"/>
      <c r="B806" s="413"/>
      <c r="C806" s="414"/>
      <c r="D806" s="413"/>
      <c r="E806" s="417"/>
      <c r="F806" s="417"/>
    </row>
    <row r="807" spans="1:11" ht="22.5" customHeight="1" thickBot="1" x14ac:dyDescent="0.25">
      <c r="A807" s="559" t="s">
        <v>576</v>
      </c>
      <c r="B807" s="560"/>
      <c r="C807" s="560"/>
      <c r="D807" s="560"/>
      <c r="E807" s="560"/>
      <c r="F807" s="561"/>
      <c r="G807" s="3"/>
    </row>
    <row r="808" spans="1:11" ht="18.75" thickBot="1" x14ac:dyDescent="0.25">
      <c r="A808" s="418" t="s">
        <v>5</v>
      </c>
      <c r="B808" s="419" t="s">
        <v>6</v>
      </c>
      <c r="C808" s="418" t="s">
        <v>7</v>
      </c>
      <c r="D808" s="420" t="s">
        <v>8</v>
      </c>
      <c r="E808" s="9" t="s">
        <v>9</v>
      </c>
      <c r="F808" s="262" t="s">
        <v>10</v>
      </c>
      <c r="G808" s="13" t="s">
        <v>11</v>
      </c>
      <c r="H808" s="122" t="s">
        <v>12</v>
      </c>
      <c r="I808" s="15" t="s">
        <v>13</v>
      </c>
      <c r="J808" s="123" t="s">
        <v>14</v>
      </c>
    </row>
    <row r="809" spans="1:11" x14ac:dyDescent="0.2">
      <c r="A809" s="421">
        <v>1</v>
      </c>
      <c r="B809" s="422" t="s">
        <v>577</v>
      </c>
      <c r="C809" s="423"/>
      <c r="D809" s="424" t="s">
        <v>81</v>
      </c>
      <c r="E809" s="425">
        <v>94.144999999999996</v>
      </c>
      <c r="F809" s="425">
        <f>E809*$C809</f>
        <v>0</v>
      </c>
      <c r="G809" s="28"/>
      <c r="H809" s="3">
        <f>G809*E809</f>
        <v>0</v>
      </c>
      <c r="I809" s="30"/>
      <c r="J809" s="3">
        <f>I809*H809</f>
        <v>0</v>
      </c>
    </row>
    <row r="810" spans="1:11" x14ac:dyDescent="0.2">
      <c r="A810" s="426"/>
      <c r="B810" s="427"/>
      <c r="C810" s="428"/>
      <c r="D810" s="429"/>
      <c r="E810" s="430"/>
      <c r="F810" s="430"/>
      <c r="G810" s="28"/>
      <c r="I810" s="30"/>
    </row>
    <row r="811" spans="1:11" x14ac:dyDescent="0.2">
      <c r="A811" s="97" t="s">
        <v>68</v>
      </c>
      <c r="B811" s="427"/>
      <c r="C811" s="431"/>
      <c r="D811" s="432"/>
      <c r="E811" s="433"/>
      <c r="F811" s="433"/>
      <c r="G811" s="28"/>
      <c r="I811" s="30"/>
    </row>
    <row r="812" spans="1:11" x14ac:dyDescent="0.25">
      <c r="A812" s="432">
        <v>185</v>
      </c>
      <c r="B812" s="434" t="s">
        <v>578</v>
      </c>
      <c r="C812" s="431"/>
      <c r="D812" s="432"/>
      <c r="E812" s="433"/>
      <c r="F812" s="433"/>
      <c r="G812" s="28"/>
      <c r="I812" s="30">
        <v>1</v>
      </c>
      <c r="J812" s="3">
        <v>336</v>
      </c>
    </row>
    <row r="813" spans="1:11" x14ac:dyDescent="0.25">
      <c r="A813" s="432">
        <v>185</v>
      </c>
      <c r="B813" s="434" t="s">
        <v>579</v>
      </c>
      <c r="C813" s="431"/>
      <c r="D813" s="432"/>
      <c r="E813" s="433"/>
      <c r="F813" s="433"/>
      <c r="G813" s="28"/>
      <c r="I813" s="30">
        <v>1</v>
      </c>
      <c r="J813" s="3">
        <v>655.14</v>
      </c>
    </row>
    <row r="814" spans="1:11" x14ac:dyDescent="0.25">
      <c r="A814" s="432">
        <v>185</v>
      </c>
      <c r="B814" s="434" t="s">
        <v>580</v>
      </c>
      <c r="C814" s="431"/>
      <c r="D814" s="432"/>
      <c r="E814" s="433"/>
      <c r="F814" s="433"/>
      <c r="G814" s="28"/>
      <c r="I814" s="30">
        <v>1</v>
      </c>
      <c r="J814" s="3">
        <v>1167</v>
      </c>
    </row>
    <row r="815" spans="1:11" x14ac:dyDescent="0.25">
      <c r="A815" s="432">
        <v>185</v>
      </c>
      <c r="B815" s="434" t="s">
        <v>581</v>
      </c>
      <c r="C815" s="431"/>
      <c r="D815" s="432"/>
      <c r="E815" s="433"/>
      <c r="F815" s="433"/>
      <c r="G815" s="28"/>
      <c r="I815" s="45">
        <v>0</v>
      </c>
      <c r="J815" s="403">
        <v>530.6</v>
      </c>
    </row>
    <row r="816" spans="1:11" ht="36" x14ac:dyDescent="0.25">
      <c r="A816" s="432">
        <v>185</v>
      </c>
      <c r="B816" s="434" t="s">
        <v>582</v>
      </c>
      <c r="C816" s="431"/>
      <c r="D816" s="432"/>
      <c r="E816" s="433"/>
      <c r="F816" s="433"/>
      <c r="G816" s="28"/>
      <c r="I816" s="45">
        <v>0</v>
      </c>
      <c r="J816" s="403">
        <v>153</v>
      </c>
    </row>
    <row r="817" spans="1:11" x14ac:dyDescent="0.25">
      <c r="A817" s="432">
        <v>185</v>
      </c>
      <c r="B817" s="434" t="s">
        <v>583</v>
      </c>
      <c r="C817" s="431"/>
      <c r="D817" s="432"/>
      <c r="E817" s="433"/>
      <c r="F817" s="433"/>
      <c r="G817" s="28"/>
      <c r="I817" s="30">
        <v>1</v>
      </c>
      <c r="J817" s="3">
        <v>390</v>
      </c>
    </row>
    <row r="818" spans="1:11" x14ac:dyDescent="0.2">
      <c r="A818" s="432"/>
      <c r="B818" s="427"/>
      <c r="C818" s="431"/>
      <c r="D818" s="432"/>
      <c r="E818" s="433"/>
      <c r="F818" s="433"/>
      <c r="G818" s="28"/>
      <c r="I818" s="30"/>
    </row>
    <row r="819" spans="1:11" x14ac:dyDescent="0.2">
      <c r="A819" s="432"/>
      <c r="B819" s="427"/>
      <c r="C819" s="431"/>
      <c r="D819" s="432"/>
      <c r="E819" s="433"/>
      <c r="F819" s="433"/>
      <c r="G819" s="28"/>
      <c r="I819" s="30"/>
    </row>
    <row r="820" spans="1:11" x14ac:dyDescent="0.2">
      <c r="A820" s="432"/>
      <c r="B820" s="427"/>
      <c r="C820" s="431"/>
      <c r="D820" s="432"/>
      <c r="E820" s="433"/>
      <c r="F820" s="433"/>
      <c r="G820" s="28"/>
      <c r="I820" s="30"/>
    </row>
    <row r="821" spans="1:11" x14ac:dyDescent="0.2">
      <c r="A821" s="432"/>
      <c r="B821" s="427"/>
      <c r="C821" s="431"/>
      <c r="D821" s="432"/>
      <c r="E821" s="433"/>
      <c r="F821" s="433"/>
      <c r="G821" s="28"/>
      <c r="I821" s="30"/>
    </row>
    <row r="822" spans="1:11" x14ac:dyDescent="0.2">
      <c r="A822" s="432"/>
      <c r="B822" s="427"/>
      <c r="C822" s="431"/>
      <c r="D822" s="432"/>
      <c r="E822" s="433"/>
      <c r="F822" s="433"/>
      <c r="G822" s="28"/>
      <c r="I822" s="30"/>
    </row>
    <row r="823" spans="1:11" x14ac:dyDescent="0.2">
      <c r="A823" s="432"/>
      <c r="B823" s="427"/>
      <c r="C823" s="431"/>
      <c r="D823" s="432"/>
      <c r="E823" s="433"/>
      <c r="F823" s="433"/>
      <c r="G823" s="28"/>
      <c r="I823" s="30"/>
    </row>
    <row r="824" spans="1:11" x14ac:dyDescent="0.2">
      <c r="A824" s="432"/>
      <c r="B824" s="427"/>
      <c r="C824" s="431"/>
      <c r="D824" s="432"/>
      <c r="E824" s="433"/>
      <c r="F824" s="433"/>
      <c r="G824" s="28"/>
      <c r="I824" s="30"/>
    </row>
    <row r="825" spans="1:11" x14ac:dyDescent="0.2">
      <c r="A825" s="432"/>
      <c r="B825" s="427"/>
      <c r="C825" s="431"/>
      <c r="D825" s="432"/>
      <c r="E825" s="433"/>
      <c r="F825" s="433"/>
      <c r="G825" s="28"/>
      <c r="I825" s="30"/>
    </row>
    <row r="826" spans="1:11" ht="180" x14ac:dyDescent="0.2">
      <c r="A826" s="432">
        <v>4</v>
      </c>
      <c r="B826" s="427" t="s">
        <v>584</v>
      </c>
      <c r="C826" s="428"/>
      <c r="D826" s="429" t="s">
        <v>81</v>
      </c>
      <c r="E826" s="430">
        <v>150</v>
      </c>
      <c r="F826" s="430">
        <f>C826*E826</f>
        <v>0</v>
      </c>
      <c r="G826" s="28"/>
      <c r="H826" s="3">
        <f>G826*E826</f>
        <v>0</v>
      </c>
      <c r="I826" s="30"/>
      <c r="J826" s="3">
        <f>I826*H826</f>
        <v>0</v>
      </c>
    </row>
    <row r="827" spans="1:11" x14ac:dyDescent="0.2">
      <c r="A827" s="432"/>
      <c r="B827" s="427"/>
      <c r="C827" s="431"/>
      <c r="D827" s="432"/>
      <c r="E827" s="433"/>
      <c r="F827" s="433"/>
      <c r="G827" s="28"/>
      <c r="I827" s="30"/>
    </row>
    <row r="828" spans="1:11" ht="144" x14ac:dyDescent="0.2">
      <c r="A828" s="432">
        <v>5</v>
      </c>
      <c r="B828" s="435" t="s">
        <v>585</v>
      </c>
      <c r="C828" s="428">
        <v>1</v>
      </c>
      <c r="D828" s="429" t="s">
        <v>81</v>
      </c>
      <c r="E828" s="430">
        <v>111.82</v>
      </c>
      <c r="F828" s="430">
        <f>C828*E828</f>
        <v>111.82</v>
      </c>
      <c r="G828" s="28"/>
      <c r="H828" s="3">
        <f>G828*E828</f>
        <v>0</v>
      </c>
      <c r="I828" s="30"/>
      <c r="J828" s="3">
        <f>I828*H828</f>
        <v>0</v>
      </c>
      <c r="K828" s="2" t="s">
        <v>586</v>
      </c>
    </row>
    <row r="829" spans="1:11" x14ac:dyDescent="0.2">
      <c r="A829" s="432"/>
      <c r="B829" s="427"/>
      <c r="C829" s="431"/>
      <c r="D829" s="432"/>
      <c r="E829" s="433"/>
      <c r="F829" s="433"/>
      <c r="G829" s="28"/>
      <c r="I829" s="30"/>
    </row>
    <row r="830" spans="1:11" ht="72" x14ac:dyDescent="0.2">
      <c r="A830" s="432">
        <v>6</v>
      </c>
      <c r="B830" s="427" t="s">
        <v>587</v>
      </c>
      <c r="C830" s="428"/>
      <c r="D830" s="429" t="s">
        <v>588</v>
      </c>
      <c r="E830" s="430">
        <v>173.3</v>
      </c>
      <c r="F830" s="430">
        <f>C830*E830</f>
        <v>0</v>
      </c>
      <c r="G830" s="28"/>
      <c r="H830" s="3">
        <f>G830*E830</f>
        <v>0</v>
      </c>
      <c r="I830" s="30"/>
      <c r="J830" s="3">
        <f>I830*H830</f>
        <v>0</v>
      </c>
    </row>
    <row r="831" spans="1:11" x14ac:dyDescent="0.2">
      <c r="A831" s="432"/>
      <c r="B831" s="427"/>
      <c r="C831" s="428"/>
      <c r="D831" s="429"/>
      <c r="E831" s="430"/>
      <c r="F831" s="430"/>
      <c r="G831" s="28"/>
      <c r="I831" s="30"/>
    </row>
    <row r="832" spans="1:11" ht="54" x14ac:dyDescent="0.2">
      <c r="A832" s="432"/>
      <c r="B832" s="427" t="s">
        <v>589</v>
      </c>
      <c r="C832" s="428"/>
      <c r="D832" s="429" t="s">
        <v>590</v>
      </c>
      <c r="E832" s="430"/>
      <c r="F832" s="430"/>
      <c r="G832" s="28"/>
      <c r="I832" s="30"/>
    </row>
    <row r="833" spans="1:11" x14ac:dyDescent="0.2">
      <c r="A833" s="432"/>
      <c r="B833" s="427"/>
      <c r="C833" s="428"/>
      <c r="D833" s="429"/>
      <c r="E833" s="430"/>
      <c r="F833" s="430"/>
      <c r="G833" s="28"/>
      <c r="I833" s="30"/>
    </row>
    <row r="834" spans="1:11" ht="90" x14ac:dyDescent="0.2">
      <c r="A834" s="432">
        <v>7</v>
      </c>
      <c r="B834" s="435" t="s">
        <v>591</v>
      </c>
      <c r="C834" s="428"/>
      <c r="D834" s="429" t="s">
        <v>588</v>
      </c>
      <c r="E834" s="430">
        <v>41.24</v>
      </c>
      <c r="F834" s="430">
        <f>C834*E834</f>
        <v>0</v>
      </c>
      <c r="G834" s="28"/>
      <c r="H834" s="3">
        <f>G834*E834</f>
        <v>0</v>
      </c>
      <c r="I834" s="30"/>
      <c r="J834" s="3">
        <f>I834*H834</f>
        <v>0</v>
      </c>
    </row>
    <row r="835" spans="1:11" x14ac:dyDescent="0.2">
      <c r="A835" s="432"/>
      <c r="B835" s="427"/>
      <c r="C835" s="431"/>
      <c r="D835" s="432"/>
      <c r="E835" s="433"/>
      <c r="F835" s="433"/>
      <c r="G835" s="28"/>
      <c r="I835" s="30"/>
    </row>
    <row r="836" spans="1:11" ht="36" x14ac:dyDescent="0.2">
      <c r="A836" s="432">
        <v>8</v>
      </c>
      <c r="B836" s="427" t="s">
        <v>592</v>
      </c>
      <c r="C836" s="428"/>
      <c r="D836" s="429" t="s">
        <v>590</v>
      </c>
      <c r="E836" s="430">
        <v>900</v>
      </c>
      <c r="F836" s="430">
        <f>C836*E836</f>
        <v>0</v>
      </c>
      <c r="G836" s="28"/>
      <c r="H836" s="3">
        <f>G836*E836</f>
        <v>0</v>
      </c>
      <c r="I836" s="30"/>
      <c r="J836" s="3">
        <f>I836*H836</f>
        <v>0</v>
      </c>
    </row>
    <row r="837" spans="1:11" x14ac:dyDescent="0.2">
      <c r="A837" s="432"/>
      <c r="B837" s="427"/>
      <c r="C837" s="431"/>
      <c r="D837" s="432"/>
      <c r="E837" s="433"/>
      <c r="F837" s="433"/>
      <c r="G837" s="28"/>
      <c r="I837" s="30"/>
    </row>
    <row r="838" spans="1:11" x14ac:dyDescent="0.2">
      <c r="A838" s="432">
        <v>10</v>
      </c>
      <c r="B838" s="427" t="s">
        <v>593</v>
      </c>
      <c r="C838" s="428">
        <v>120</v>
      </c>
      <c r="D838" s="429" t="s">
        <v>29</v>
      </c>
      <c r="E838" s="430">
        <v>15</v>
      </c>
      <c r="F838" s="433">
        <f>C838*E838</f>
        <v>1800</v>
      </c>
      <c r="G838" s="35">
        <f>C838</f>
        <v>120</v>
      </c>
      <c r="H838" s="3">
        <f>G838*E838</f>
        <v>1800</v>
      </c>
      <c r="I838" s="30">
        <v>1</v>
      </c>
      <c r="J838" s="3">
        <f>I838*H838</f>
        <v>1800</v>
      </c>
      <c r="K838" s="2" t="s">
        <v>508</v>
      </c>
    </row>
    <row r="839" spans="1:11" x14ac:dyDescent="0.2">
      <c r="A839" s="432"/>
      <c r="B839" s="427"/>
      <c r="C839" s="428"/>
      <c r="D839" s="429"/>
      <c r="E839" s="430"/>
      <c r="F839" s="430"/>
      <c r="G839" s="28"/>
      <c r="I839" s="30"/>
    </row>
    <row r="840" spans="1:11" ht="36" x14ac:dyDescent="0.2">
      <c r="A840" s="432">
        <v>11</v>
      </c>
      <c r="B840" s="427" t="s">
        <v>594</v>
      </c>
      <c r="C840" s="428"/>
      <c r="D840" s="429" t="s">
        <v>590</v>
      </c>
      <c r="E840" s="430">
        <v>1500</v>
      </c>
      <c r="F840" s="430">
        <f>C840*E840</f>
        <v>0</v>
      </c>
      <c r="G840" s="28"/>
      <c r="H840" s="3">
        <f>G840*E840</f>
        <v>0</v>
      </c>
      <c r="I840" s="30"/>
      <c r="J840" s="3">
        <f>I840*H840</f>
        <v>0</v>
      </c>
    </row>
    <row r="841" spans="1:11" x14ac:dyDescent="0.2">
      <c r="A841" s="432"/>
      <c r="B841" s="427"/>
      <c r="C841" s="428"/>
      <c r="D841" s="429"/>
      <c r="E841" s="430"/>
      <c r="F841" s="430"/>
      <c r="G841" s="28"/>
      <c r="I841" s="30"/>
    </row>
    <row r="842" spans="1:11" ht="36" x14ac:dyDescent="0.2">
      <c r="A842" s="432">
        <v>12</v>
      </c>
      <c r="B842" s="427" t="s">
        <v>595</v>
      </c>
      <c r="C842" s="428"/>
      <c r="D842" s="429" t="s">
        <v>590</v>
      </c>
      <c r="E842" s="430">
        <v>1500</v>
      </c>
      <c r="F842" s="430">
        <f>C842*E842</f>
        <v>0</v>
      </c>
      <c r="G842" s="28"/>
      <c r="H842" s="3">
        <f>G842*E842</f>
        <v>0</v>
      </c>
      <c r="I842" s="30"/>
      <c r="J842" s="3">
        <f>I842*H842</f>
        <v>0</v>
      </c>
    </row>
    <row r="843" spans="1:11" x14ac:dyDescent="0.2">
      <c r="A843" s="432"/>
      <c r="B843" s="427"/>
      <c r="C843" s="428"/>
      <c r="D843" s="429"/>
      <c r="E843" s="430"/>
      <c r="F843" s="430"/>
      <c r="G843" s="28"/>
      <c r="I843" s="30"/>
    </row>
    <row r="844" spans="1:11" ht="36" x14ac:dyDescent="0.2">
      <c r="A844" s="432">
        <v>13</v>
      </c>
      <c r="B844" s="427" t="s">
        <v>596</v>
      </c>
      <c r="C844" s="428"/>
      <c r="D844" s="429" t="s">
        <v>590</v>
      </c>
      <c r="E844" s="430">
        <v>5000</v>
      </c>
      <c r="F844" s="430"/>
      <c r="G844" s="28"/>
      <c r="I844" s="30"/>
    </row>
    <row r="845" spans="1:11" x14ac:dyDescent="0.2">
      <c r="A845" s="432"/>
      <c r="B845" s="427"/>
      <c r="C845" s="428"/>
      <c r="D845" s="429"/>
      <c r="E845" s="430"/>
      <c r="F845" s="430"/>
      <c r="G845" s="28"/>
      <c r="I845" s="30"/>
    </row>
    <row r="846" spans="1:11" ht="72" x14ac:dyDescent="0.2">
      <c r="A846" s="432">
        <v>14</v>
      </c>
      <c r="B846" s="435" t="s">
        <v>597</v>
      </c>
      <c r="C846" s="428"/>
      <c r="D846" s="429" t="s">
        <v>81</v>
      </c>
      <c r="E846" s="430">
        <v>8.56</v>
      </c>
      <c r="F846" s="430">
        <f>C846*E846</f>
        <v>0</v>
      </c>
      <c r="G846" s="28"/>
      <c r="H846" s="3">
        <f>G846*E846</f>
        <v>0</v>
      </c>
      <c r="I846" s="30"/>
      <c r="J846" s="3">
        <f>I846*H846</f>
        <v>0</v>
      </c>
    </row>
    <row r="847" spans="1:11" x14ac:dyDescent="0.2">
      <c r="A847" s="432"/>
      <c r="B847" s="427"/>
      <c r="C847" s="428"/>
      <c r="D847" s="429"/>
      <c r="E847" s="430"/>
      <c r="F847" s="430"/>
      <c r="G847" s="28"/>
      <c r="I847" s="30"/>
    </row>
    <row r="848" spans="1:11" ht="90" x14ac:dyDescent="0.2">
      <c r="A848" s="432">
        <v>15</v>
      </c>
      <c r="B848" s="436" t="s">
        <v>598</v>
      </c>
      <c r="C848" s="428"/>
      <c r="D848" s="429" t="s">
        <v>81</v>
      </c>
      <c r="E848" s="430">
        <v>12.54</v>
      </c>
      <c r="F848" s="430">
        <f>C848*E848</f>
        <v>0</v>
      </c>
      <c r="G848" s="28"/>
      <c r="H848" s="3">
        <f>G848*E848</f>
        <v>0</v>
      </c>
      <c r="I848" s="30"/>
      <c r="J848" s="3">
        <f>I848*H848</f>
        <v>0</v>
      </c>
    </row>
    <row r="849" spans="1:11" x14ac:dyDescent="0.2">
      <c r="A849" s="432"/>
      <c r="B849" s="437"/>
      <c r="C849" s="428"/>
      <c r="D849" s="429"/>
      <c r="E849" s="430"/>
      <c r="F849" s="430"/>
      <c r="G849" s="28"/>
      <c r="I849" s="30"/>
    </row>
    <row r="850" spans="1:11" x14ac:dyDescent="0.2">
      <c r="A850" s="432">
        <v>16</v>
      </c>
      <c r="B850" s="437" t="s">
        <v>599</v>
      </c>
      <c r="C850" s="428">
        <v>1</v>
      </c>
      <c r="D850" s="429" t="s">
        <v>590</v>
      </c>
      <c r="E850" s="430">
        <v>750</v>
      </c>
      <c r="F850" s="430">
        <f>C850*E850</f>
        <v>750</v>
      </c>
      <c r="G850" s="35"/>
      <c r="H850" s="3">
        <f>G850*E850</f>
        <v>0</v>
      </c>
      <c r="I850" s="30"/>
      <c r="J850" s="3">
        <f>I850*H850</f>
        <v>0</v>
      </c>
      <c r="K850" s="2" t="s">
        <v>600</v>
      </c>
    </row>
    <row r="851" spans="1:11" x14ac:dyDescent="0.2">
      <c r="A851" s="432"/>
      <c r="B851" s="437"/>
      <c r="C851" s="428"/>
      <c r="D851" s="429"/>
      <c r="E851" s="430"/>
      <c r="F851" s="430"/>
      <c r="G851" s="28"/>
      <c r="I851" s="30"/>
    </row>
    <row r="852" spans="1:11" x14ac:dyDescent="0.2">
      <c r="A852" s="432">
        <v>17</v>
      </c>
      <c r="B852" s="437" t="s">
        <v>601</v>
      </c>
      <c r="C852" s="438">
        <v>1</v>
      </c>
      <c r="D852" s="429" t="s">
        <v>590</v>
      </c>
      <c r="E852" s="430">
        <v>900</v>
      </c>
      <c r="F852" s="430">
        <f>C852*E852</f>
        <v>900</v>
      </c>
      <c r="G852" s="35"/>
      <c r="H852" s="3">
        <f>G852*E852</f>
        <v>0</v>
      </c>
      <c r="I852" s="30"/>
      <c r="J852" s="3">
        <f>I852*H852</f>
        <v>0</v>
      </c>
      <c r="K852" s="2" t="s">
        <v>600</v>
      </c>
    </row>
    <row r="853" spans="1:11" x14ac:dyDescent="0.2">
      <c r="A853" s="432"/>
      <c r="B853" s="437"/>
      <c r="C853" s="428"/>
      <c r="D853" s="429"/>
      <c r="E853" s="430"/>
      <c r="F853" s="430"/>
      <c r="G853" s="28"/>
      <c r="I853" s="30"/>
    </row>
    <row r="854" spans="1:11" ht="36" x14ac:dyDescent="0.2">
      <c r="A854" s="432">
        <v>18</v>
      </c>
      <c r="B854" s="437" t="s">
        <v>602</v>
      </c>
      <c r="C854" s="428">
        <v>1</v>
      </c>
      <c r="D854" s="429" t="s">
        <v>285</v>
      </c>
      <c r="E854" s="430">
        <v>250</v>
      </c>
      <c r="F854" s="430">
        <f>C854*E854</f>
        <v>250</v>
      </c>
      <c r="G854" s="35">
        <f>C854</f>
        <v>1</v>
      </c>
      <c r="H854" s="3">
        <f>G854*E854</f>
        <v>250</v>
      </c>
      <c r="I854" s="30">
        <v>1</v>
      </c>
      <c r="J854" s="3">
        <f>I854*F854</f>
        <v>250</v>
      </c>
      <c r="K854" s="2" t="s">
        <v>603</v>
      </c>
    </row>
    <row r="855" spans="1:11" x14ac:dyDescent="0.2">
      <c r="A855" s="432"/>
      <c r="B855" s="437"/>
      <c r="C855" s="428"/>
      <c r="D855" s="429"/>
      <c r="E855" s="430"/>
      <c r="F855" s="430"/>
      <c r="G855" s="28"/>
      <c r="I855" s="30"/>
    </row>
    <row r="856" spans="1:11" x14ac:dyDescent="0.2">
      <c r="A856" s="432">
        <v>19</v>
      </c>
      <c r="B856" s="437" t="s">
        <v>604</v>
      </c>
      <c r="C856" s="428">
        <v>20</v>
      </c>
      <c r="D856" s="429" t="s">
        <v>29</v>
      </c>
      <c r="E856" s="439">
        <v>92.46</v>
      </c>
      <c r="F856" s="430">
        <f>C856*E856</f>
        <v>1849.1999999999998</v>
      </c>
      <c r="G856" s="28">
        <v>5</v>
      </c>
      <c r="H856" s="3">
        <f>G856*E856</f>
        <v>462.29999999999995</v>
      </c>
      <c r="I856" s="30">
        <v>1</v>
      </c>
      <c r="J856" s="3">
        <f>I856*H856</f>
        <v>462.29999999999995</v>
      </c>
      <c r="K856" s="2" t="s">
        <v>504</v>
      </c>
    </row>
    <row r="857" spans="1:11" x14ac:dyDescent="0.2">
      <c r="A857" s="432"/>
      <c r="B857" s="437"/>
      <c r="C857" s="428"/>
      <c r="D857" s="429"/>
      <c r="E857" s="430"/>
      <c r="F857" s="430"/>
      <c r="G857" s="28"/>
      <c r="I857" s="30"/>
    </row>
    <row r="858" spans="1:11" x14ac:dyDescent="0.2">
      <c r="A858" s="432">
        <v>20</v>
      </c>
      <c r="B858" s="437" t="s">
        <v>605</v>
      </c>
      <c r="C858" s="428"/>
      <c r="D858" s="429" t="s">
        <v>287</v>
      </c>
      <c r="E858" s="439">
        <v>157.57</v>
      </c>
      <c r="F858" s="430">
        <f>C858*E858</f>
        <v>0</v>
      </c>
      <c r="G858" s="28"/>
      <c r="H858" s="3">
        <f>G858*E858</f>
        <v>0</v>
      </c>
      <c r="I858" s="30"/>
      <c r="J858" s="3">
        <f>I858*H858</f>
        <v>0</v>
      </c>
    </row>
    <row r="859" spans="1:11" x14ac:dyDescent="0.2">
      <c r="A859" s="432"/>
      <c r="B859" s="437"/>
      <c r="C859" s="428"/>
      <c r="D859" s="429"/>
      <c r="E859" s="430"/>
      <c r="F859" s="430"/>
      <c r="G859" s="28"/>
      <c r="I859" s="30"/>
    </row>
    <row r="860" spans="1:11" x14ac:dyDescent="0.2">
      <c r="A860" s="432">
        <v>21</v>
      </c>
      <c r="B860" s="437" t="s">
        <v>606</v>
      </c>
      <c r="C860" s="428"/>
      <c r="D860" s="429" t="s">
        <v>287</v>
      </c>
      <c r="E860" s="430">
        <v>181.8</v>
      </c>
      <c r="F860" s="430">
        <f>C860*E860</f>
        <v>0</v>
      </c>
      <c r="G860" s="28"/>
      <c r="H860" s="3">
        <f>G860*E860</f>
        <v>0</v>
      </c>
      <c r="I860" s="30"/>
      <c r="J860" s="3">
        <f>I860*H860</f>
        <v>0</v>
      </c>
    </row>
    <row r="861" spans="1:11" x14ac:dyDescent="0.2">
      <c r="A861" s="432"/>
      <c r="B861" s="427"/>
      <c r="C861" s="428"/>
      <c r="D861" s="429"/>
      <c r="E861" s="430"/>
      <c r="F861" s="430"/>
      <c r="G861" s="28"/>
      <c r="I861" s="30"/>
    </row>
    <row r="862" spans="1:11" x14ac:dyDescent="0.2">
      <c r="A862" s="432">
        <v>22</v>
      </c>
      <c r="B862" s="437" t="s">
        <v>607</v>
      </c>
      <c r="C862" s="428"/>
      <c r="D862" s="429" t="s">
        <v>608</v>
      </c>
      <c r="E862" s="439">
        <v>75.400000000000006</v>
      </c>
      <c r="F862" s="430">
        <f>C862*E862</f>
        <v>0</v>
      </c>
      <c r="G862" s="28"/>
      <c r="H862" s="3">
        <f>G862*E862</f>
        <v>0</v>
      </c>
      <c r="I862" s="30"/>
      <c r="J862" s="3">
        <f>I862*H862</f>
        <v>0</v>
      </c>
    </row>
    <row r="863" spans="1:11" x14ac:dyDescent="0.2">
      <c r="A863" s="432"/>
      <c r="B863" s="427"/>
      <c r="C863" s="428"/>
      <c r="D863" s="429"/>
      <c r="E863" s="430"/>
      <c r="F863" s="430"/>
      <c r="G863" s="28"/>
      <c r="I863" s="30"/>
    </row>
    <row r="864" spans="1:11" ht="54" x14ac:dyDescent="0.2">
      <c r="A864" s="432">
        <v>23</v>
      </c>
      <c r="B864" s="437" t="s">
        <v>609</v>
      </c>
      <c r="C864" s="428">
        <v>1</v>
      </c>
      <c r="D864" s="429" t="s">
        <v>285</v>
      </c>
      <c r="E864" s="430">
        <v>750</v>
      </c>
      <c r="F864" s="430">
        <f>C864*E864</f>
        <v>750</v>
      </c>
      <c r="G864" s="35">
        <f>C864</f>
        <v>1</v>
      </c>
      <c r="H864" s="3">
        <f>G864*E864</f>
        <v>750</v>
      </c>
      <c r="I864" s="45">
        <v>0</v>
      </c>
      <c r="J864" s="403">
        <f>I864*H864</f>
        <v>0</v>
      </c>
      <c r="K864" s="2">
        <v>750</v>
      </c>
    </row>
    <row r="865" spans="1:11" x14ac:dyDescent="0.2">
      <c r="A865" s="432"/>
      <c r="B865" s="427"/>
      <c r="C865" s="428"/>
      <c r="D865" s="429"/>
      <c r="E865" s="430"/>
      <c r="F865" s="430"/>
      <c r="G865" s="28"/>
      <c r="I865" s="30"/>
    </row>
    <row r="866" spans="1:11" ht="72" x14ac:dyDescent="0.2">
      <c r="A866" s="432">
        <v>24</v>
      </c>
      <c r="B866" s="437" t="s">
        <v>610</v>
      </c>
      <c r="C866" s="428"/>
      <c r="D866" s="429" t="s">
        <v>285</v>
      </c>
      <c r="E866" s="430">
        <v>6000</v>
      </c>
      <c r="F866" s="430">
        <f>C866*E866</f>
        <v>0</v>
      </c>
      <c r="G866" s="28"/>
      <c r="H866" s="3">
        <f>G866*E866</f>
        <v>0</v>
      </c>
      <c r="I866" s="30"/>
    </row>
    <row r="867" spans="1:11" x14ac:dyDescent="0.2">
      <c r="A867" s="432"/>
      <c r="B867" s="427"/>
      <c r="C867" s="428"/>
      <c r="D867" s="429"/>
      <c r="E867" s="430"/>
      <c r="F867" s="430"/>
      <c r="G867" s="28"/>
      <c r="I867" s="30"/>
    </row>
    <row r="868" spans="1:11" ht="36" x14ac:dyDescent="0.2">
      <c r="A868" s="432">
        <v>25</v>
      </c>
      <c r="B868" s="437" t="s">
        <v>611</v>
      </c>
      <c r="C868" s="428"/>
      <c r="D868" s="429" t="s">
        <v>590</v>
      </c>
      <c r="E868" s="430">
        <v>500</v>
      </c>
      <c r="F868" s="430">
        <f>C868*E868</f>
        <v>0</v>
      </c>
      <c r="G868" s="28"/>
      <c r="H868" s="3">
        <f>G868*E868</f>
        <v>0</v>
      </c>
      <c r="I868" s="30"/>
      <c r="J868" s="3">
        <f>I868*H868</f>
        <v>0</v>
      </c>
    </row>
    <row r="869" spans="1:11" x14ac:dyDescent="0.2">
      <c r="A869" s="432"/>
      <c r="B869" s="427"/>
      <c r="C869" s="428"/>
      <c r="D869" s="429"/>
      <c r="E869" s="430"/>
      <c r="F869" s="430"/>
      <c r="G869" s="28"/>
      <c r="I869" s="30"/>
    </row>
    <row r="870" spans="1:11" ht="36" x14ac:dyDescent="0.2">
      <c r="A870" s="440">
        <v>26</v>
      </c>
      <c r="B870" s="437" t="s">
        <v>612</v>
      </c>
      <c r="C870" s="428">
        <v>30</v>
      </c>
      <c r="D870" s="429" t="s">
        <v>46</v>
      </c>
      <c r="E870" s="430">
        <v>8</v>
      </c>
      <c r="F870" s="430">
        <f>C870*E870</f>
        <v>240</v>
      </c>
      <c r="G870" s="35">
        <f>C870</f>
        <v>30</v>
      </c>
      <c r="H870" s="3">
        <f>G870*E870</f>
        <v>240</v>
      </c>
      <c r="I870" s="30">
        <v>1</v>
      </c>
      <c r="J870" s="3">
        <f>I870*H870</f>
        <v>240</v>
      </c>
      <c r="K870" s="2" t="s">
        <v>600</v>
      </c>
    </row>
    <row r="871" spans="1:11" x14ac:dyDescent="0.2">
      <c r="A871" s="432"/>
      <c r="B871" s="427"/>
      <c r="C871" s="428"/>
      <c r="D871" s="429"/>
      <c r="E871" s="430"/>
      <c r="F871" s="430"/>
      <c r="G871" s="28"/>
      <c r="I871" s="30"/>
    </row>
    <row r="872" spans="1:11" ht="36" x14ac:dyDescent="0.2">
      <c r="A872" s="432">
        <v>27</v>
      </c>
      <c r="B872" s="437" t="s">
        <v>613</v>
      </c>
      <c r="C872" s="441">
        <v>1</v>
      </c>
      <c r="D872" s="429" t="s">
        <v>285</v>
      </c>
      <c r="E872" s="430">
        <v>2134.42</v>
      </c>
      <c r="F872" s="433">
        <f>C872*E872</f>
        <v>2134.42</v>
      </c>
      <c r="G872" s="35"/>
      <c r="H872" s="78">
        <v>0</v>
      </c>
      <c r="I872" s="30"/>
      <c r="J872" s="78">
        <f>I872*H872</f>
        <v>0</v>
      </c>
      <c r="K872" s="2" t="s">
        <v>600</v>
      </c>
    </row>
    <row r="873" spans="1:11" x14ac:dyDescent="0.2">
      <c r="A873" s="432"/>
      <c r="B873" s="427"/>
      <c r="C873" s="428"/>
      <c r="D873" s="429"/>
      <c r="E873" s="430"/>
      <c r="F873" s="430"/>
      <c r="G873" s="28"/>
      <c r="I873" s="30"/>
    </row>
    <row r="874" spans="1:11" x14ac:dyDescent="0.2">
      <c r="A874" s="432">
        <v>28</v>
      </c>
      <c r="B874" s="437" t="s">
        <v>614</v>
      </c>
      <c r="C874" s="428"/>
      <c r="D874" s="429" t="s">
        <v>590</v>
      </c>
      <c r="E874" s="430">
        <v>2500</v>
      </c>
      <c r="F874" s="430">
        <f>C874*E874</f>
        <v>0</v>
      </c>
      <c r="G874" s="28"/>
      <c r="H874" s="3">
        <f>G874*E874</f>
        <v>0</v>
      </c>
      <c r="I874" s="30"/>
      <c r="J874" s="3">
        <f>I874*H874</f>
        <v>0</v>
      </c>
    </row>
    <row r="875" spans="1:11" x14ac:dyDescent="0.2">
      <c r="A875" s="432"/>
      <c r="B875" s="437"/>
      <c r="C875" s="429"/>
      <c r="D875" s="428"/>
      <c r="E875" s="429"/>
      <c r="F875" s="430"/>
      <c r="G875" s="28"/>
      <c r="I875" s="30"/>
    </row>
    <row r="876" spans="1:11" ht="18.75" thickBot="1" x14ac:dyDescent="0.25">
      <c r="A876" s="442">
        <v>29</v>
      </c>
      <c r="B876" s="443" t="s">
        <v>615</v>
      </c>
      <c r="C876" s="444">
        <v>6</v>
      </c>
      <c r="D876" s="445" t="s">
        <v>29</v>
      </c>
      <c r="E876" s="446">
        <v>13.37</v>
      </c>
      <c r="F876" s="447"/>
      <c r="G876" s="448"/>
      <c r="H876" s="3">
        <f>G876*E876</f>
        <v>0</v>
      </c>
      <c r="I876" s="60"/>
      <c r="J876" s="3">
        <f>I876*H876</f>
        <v>0</v>
      </c>
      <c r="K876" s="2" t="s">
        <v>600</v>
      </c>
    </row>
    <row r="877" spans="1:11" ht="18.75" thickBot="1" x14ac:dyDescent="0.25">
      <c r="A877" s="426"/>
      <c r="B877" s="426"/>
      <c r="C877" s="426"/>
      <c r="D877" s="449"/>
      <c r="E877" s="254" t="s">
        <v>56</v>
      </c>
      <c r="F877" s="450">
        <f>SUM(F809:F876)</f>
        <v>8785.4399999999987</v>
      </c>
      <c r="H877" s="451">
        <f>SUM(H809:H876)</f>
        <v>3502.3</v>
      </c>
      <c r="J877" s="451">
        <f>SUM(J809:J876)</f>
        <v>5984.04</v>
      </c>
    </row>
    <row r="878" spans="1:11" ht="18.75" thickBot="1" x14ac:dyDescent="0.25">
      <c r="A878" s="426"/>
      <c r="B878" s="426"/>
      <c r="C878" s="449"/>
      <c r="D878" s="426"/>
      <c r="E878" s="452"/>
      <c r="F878" s="452"/>
    </row>
    <row r="879" spans="1:11" ht="22.5" customHeight="1" thickBot="1" x14ac:dyDescent="0.25">
      <c r="A879" s="562" t="s">
        <v>616</v>
      </c>
      <c r="B879" s="563"/>
      <c r="C879" s="563"/>
      <c r="D879" s="563"/>
      <c r="E879" s="563"/>
      <c r="F879" s="564"/>
    </row>
    <row r="880" spans="1:11" ht="18.75" thickBot="1" x14ac:dyDescent="0.25">
      <c r="A880" s="418" t="s">
        <v>5</v>
      </c>
      <c r="B880" s="419" t="s">
        <v>6</v>
      </c>
      <c r="C880" s="453" t="s">
        <v>7</v>
      </c>
      <c r="D880" s="454" t="s">
        <v>8</v>
      </c>
      <c r="E880" s="9" t="s">
        <v>9</v>
      </c>
      <c r="F880" s="262" t="s">
        <v>10</v>
      </c>
      <c r="G880" s="13" t="s">
        <v>11</v>
      </c>
      <c r="H880" s="122" t="s">
        <v>12</v>
      </c>
      <c r="I880" s="15" t="s">
        <v>13</v>
      </c>
      <c r="J880" s="123" t="s">
        <v>14</v>
      </c>
    </row>
    <row r="881" spans="1:18" x14ac:dyDescent="0.2">
      <c r="A881" s="455">
        <v>1</v>
      </c>
      <c r="B881" s="456" t="s">
        <v>617</v>
      </c>
      <c r="C881" s="20">
        <v>1</v>
      </c>
      <c r="D881" s="20" t="s">
        <v>285</v>
      </c>
      <c r="E881" s="457">
        <f>22*22.5</f>
        <v>495</v>
      </c>
      <c r="F881" s="458">
        <f>C881*E881</f>
        <v>495</v>
      </c>
      <c r="G881" s="459">
        <f>C881</f>
        <v>1</v>
      </c>
      <c r="H881" s="3">
        <f>G881*E881</f>
        <v>495</v>
      </c>
      <c r="I881" s="30">
        <v>1</v>
      </c>
      <c r="J881" s="3">
        <f>I881*H881</f>
        <v>495</v>
      </c>
      <c r="K881" s="2" t="s">
        <v>600</v>
      </c>
    </row>
    <row r="882" spans="1:18" x14ac:dyDescent="0.2">
      <c r="A882" s="460">
        <v>2</v>
      </c>
      <c r="B882" s="461" t="s">
        <v>618</v>
      </c>
      <c r="C882" s="462">
        <v>70</v>
      </c>
      <c r="D882" s="462" t="s">
        <v>608</v>
      </c>
      <c r="E882" s="78">
        <v>3.66</v>
      </c>
      <c r="F882" s="458">
        <f t="shared" ref="F882:F911" si="40">C882*E882</f>
        <v>256.2</v>
      </c>
      <c r="G882" s="462">
        <v>70</v>
      </c>
      <c r="H882" s="3">
        <f t="shared" ref="H882:H889" si="41">G882*E882</f>
        <v>256.2</v>
      </c>
      <c r="I882" s="30">
        <v>1</v>
      </c>
      <c r="J882" s="3">
        <f t="shared" ref="J882:J889" si="42">I882*H882</f>
        <v>256.2</v>
      </c>
      <c r="K882" s="2" t="s">
        <v>508</v>
      </c>
      <c r="O882" s="463"/>
      <c r="P882" s="464"/>
      <c r="Q882" s="465"/>
      <c r="R882" s="466"/>
    </row>
    <row r="883" spans="1:18" ht="36" x14ac:dyDescent="0.2">
      <c r="A883" s="460">
        <v>3</v>
      </c>
      <c r="B883" s="467" t="s">
        <v>619</v>
      </c>
      <c r="C883" s="468">
        <v>300</v>
      </c>
      <c r="D883" s="28" t="s">
        <v>287</v>
      </c>
      <c r="E883" s="78">
        <v>4.75</v>
      </c>
      <c r="F883" s="458">
        <f t="shared" si="40"/>
        <v>1425</v>
      </c>
      <c r="G883" s="462">
        <v>232</v>
      </c>
      <c r="H883" s="3">
        <f t="shared" si="41"/>
        <v>1102</v>
      </c>
      <c r="I883" s="45"/>
      <c r="J883" s="3">
        <f t="shared" si="42"/>
        <v>0</v>
      </c>
      <c r="K883" s="2" t="s">
        <v>600</v>
      </c>
      <c r="O883" s="463"/>
      <c r="P883" s="464"/>
      <c r="Q883" s="469"/>
      <c r="R883" s="466"/>
    </row>
    <row r="884" spans="1:18" ht="36" x14ac:dyDescent="0.2">
      <c r="A884" s="460">
        <v>4</v>
      </c>
      <c r="B884" s="436" t="s">
        <v>620</v>
      </c>
      <c r="C884" s="28">
        <v>1</v>
      </c>
      <c r="D884" s="28" t="s">
        <v>285</v>
      </c>
      <c r="E884" s="78">
        <v>500</v>
      </c>
      <c r="F884" s="458">
        <f t="shared" si="40"/>
        <v>500</v>
      </c>
      <c r="G884" s="462">
        <f>C884</f>
        <v>1</v>
      </c>
      <c r="H884" s="3">
        <f t="shared" si="41"/>
        <v>500</v>
      </c>
      <c r="I884" s="30">
        <v>1</v>
      </c>
      <c r="J884" s="3">
        <f t="shared" si="42"/>
        <v>500</v>
      </c>
      <c r="K884" s="2" t="s">
        <v>600</v>
      </c>
      <c r="O884" s="463"/>
      <c r="P884" s="464"/>
      <c r="Q884" s="469"/>
      <c r="R884" s="466"/>
    </row>
    <row r="885" spans="1:18" ht="90" x14ac:dyDescent="0.2">
      <c r="A885" s="460">
        <v>5</v>
      </c>
      <c r="B885" s="470" t="s">
        <v>621</v>
      </c>
      <c r="C885" s="462">
        <v>40</v>
      </c>
      <c r="D885" s="471" t="s">
        <v>608</v>
      </c>
      <c r="E885" s="78">
        <v>15.16</v>
      </c>
      <c r="F885" s="458">
        <f t="shared" si="40"/>
        <v>606.4</v>
      </c>
      <c r="G885" s="462">
        <v>40</v>
      </c>
      <c r="H885" s="3">
        <f t="shared" si="41"/>
        <v>606.4</v>
      </c>
      <c r="I885" s="30">
        <v>1</v>
      </c>
      <c r="J885" s="3">
        <f t="shared" si="42"/>
        <v>606.4</v>
      </c>
      <c r="K885" s="2" t="s">
        <v>622</v>
      </c>
      <c r="O885" s="463"/>
      <c r="P885" s="464"/>
      <c r="Q885" s="469"/>
      <c r="R885" s="466"/>
    </row>
    <row r="886" spans="1:18" ht="108" x14ac:dyDescent="0.2">
      <c r="A886" s="460">
        <v>6</v>
      </c>
      <c r="B886" s="470" t="s">
        <v>623</v>
      </c>
      <c r="C886" s="462">
        <v>30</v>
      </c>
      <c r="D886" s="471" t="s">
        <v>608</v>
      </c>
      <c r="E886" s="78">
        <v>54.93</v>
      </c>
      <c r="F886" s="458"/>
      <c r="G886" s="462"/>
      <c r="H886" s="3">
        <f t="shared" si="41"/>
        <v>0</v>
      </c>
      <c r="I886" s="30"/>
      <c r="J886" s="3">
        <f t="shared" si="42"/>
        <v>0</v>
      </c>
      <c r="K886" s="2" t="s">
        <v>624</v>
      </c>
      <c r="O886" s="463"/>
      <c r="P886" s="464"/>
      <c r="Q886" s="469"/>
      <c r="R886" s="466"/>
    </row>
    <row r="887" spans="1:18" ht="54" x14ac:dyDescent="0.2">
      <c r="A887" s="460">
        <v>7</v>
      </c>
      <c r="B887" s="470" t="s">
        <v>625</v>
      </c>
      <c r="C887" s="462">
        <v>40</v>
      </c>
      <c r="D887" s="462" t="s">
        <v>608</v>
      </c>
      <c r="E887" s="78">
        <v>9.49</v>
      </c>
      <c r="F887" s="458"/>
      <c r="G887" s="462"/>
      <c r="H887" s="3">
        <f t="shared" si="41"/>
        <v>0</v>
      </c>
      <c r="I887" s="30"/>
      <c r="J887" s="3">
        <f t="shared" si="42"/>
        <v>0</v>
      </c>
      <c r="K887" s="2" t="s">
        <v>624</v>
      </c>
      <c r="O887" s="463"/>
      <c r="P887" s="464"/>
      <c r="Q887" s="469"/>
      <c r="R887" s="466"/>
    </row>
    <row r="888" spans="1:18" x14ac:dyDescent="0.2">
      <c r="A888" s="460">
        <v>8</v>
      </c>
      <c r="B888" s="461" t="s">
        <v>626</v>
      </c>
      <c r="C888" s="462">
        <v>200</v>
      </c>
      <c r="D888" s="462" t="s">
        <v>608</v>
      </c>
      <c r="E888" s="78">
        <v>4.67</v>
      </c>
      <c r="F888" s="458"/>
      <c r="G888" s="462"/>
      <c r="H888" s="3">
        <f t="shared" si="41"/>
        <v>0</v>
      </c>
      <c r="I888" s="30"/>
      <c r="J888" s="3">
        <f t="shared" si="42"/>
        <v>0</v>
      </c>
      <c r="K888" s="2" t="s">
        <v>624</v>
      </c>
      <c r="O888" s="463"/>
      <c r="P888" s="464"/>
      <c r="Q888" s="469"/>
      <c r="R888" s="466"/>
    </row>
    <row r="889" spans="1:18" ht="90" x14ac:dyDescent="0.2">
      <c r="A889" s="460">
        <v>9</v>
      </c>
      <c r="B889" s="470" t="s">
        <v>627</v>
      </c>
      <c r="C889" s="462">
        <v>5</v>
      </c>
      <c r="D889" s="462" t="s">
        <v>29</v>
      </c>
      <c r="E889" s="78">
        <v>103.4</v>
      </c>
      <c r="F889" s="458"/>
      <c r="G889" s="462"/>
      <c r="H889" s="3">
        <f t="shared" si="41"/>
        <v>0</v>
      </c>
      <c r="I889" s="30"/>
      <c r="J889" s="3">
        <f t="shared" si="42"/>
        <v>0</v>
      </c>
      <c r="K889" s="2" t="s">
        <v>624</v>
      </c>
    </row>
    <row r="890" spans="1:18" x14ac:dyDescent="0.2">
      <c r="A890" s="460">
        <v>10</v>
      </c>
      <c r="B890" s="470" t="s">
        <v>628</v>
      </c>
      <c r="C890" s="462">
        <v>80</v>
      </c>
      <c r="D890" s="462" t="s">
        <v>608</v>
      </c>
      <c r="E890" s="78">
        <v>6.19</v>
      </c>
      <c r="F890" s="458"/>
      <c r="G890" s="462"/>
      <c r="H890" s="3">
        <f>G890*E890</f>
        <v>0</v>
      </c>
      <c r="I890" s="30"/>
      <c r="J890" s="3">
        <f>I890*H890</f>
        <v>0</v>
      </c>
      <c r="K890" s="2" t="s">
        <v>624</v>
      </c>
    </row>
    <row r="891" spans="1:18" x14ac:dyDescent="0.2">
      <c r="A891" s="460">
        <v>11</v>
      </c>
      <c r="B891" s="470" t="s">
        <v>629</v>
      </c>
      <c r="C891" s="462">
        <v>200</v>
      </c>
      <c r="D891" s="462" t="s">
        <v>608</v>
      </c>
      <c r="E891" s="78">
        <v>7.04</v>
      </c>
      <c r="F891" s="458"/>
      <c r="G891" s="462"/>
      <c r="H891" s="3">
        <f>G891*E891</f>
        <v>0</v>
      </c>
      <c r="I891" s="30"/>
      <c r="J891" s="3">
        <f>I891*H891</f>
        <v>0</v>
      </c>
      <c r="K891" s="2" t="s">
        <v>624</v>
      </c>
    </row>
    <row r="892" spans="1:18" x14ac:dyDescent="0.2">
      <c r="A892" s="460">
        <v>12</v>
      </c>
      <c r="B892" s="470" t="s">
        <v>630</v>
      </c>
      <c r="C892" s="462">
        <v>119</v>
      </c>
      <c r="D892" s="462" t="s">
        <v>608</v>
      </c>
      <c r="E892" s="78">
        <v>25</v>
      </c>
      <c r="F892" s="458">
        <f t="shared" si="40"/>
        <v>2975</v>
      </c>
      <c r="G892" s="462">
        <v>13</v>
      </c>
      <c r="H892" s="3">
        <f>G892*E892</f>
        <v>325</v>
      </c>
      <c r="I892" s="30">
        <v>1</v>
      </c>
      <c r="J892" s="3">
        <f>I892*H892</f>
        <v>325</v>
      </c>
      <c r="K892" s="2" t="s">
        <v>508</v>
      </c>
    </row>
    <row r="893" spans="1:18" x14ac:dyDescent="0.2">
      <c r="A893" s="460">
        <v>13</v>
      </c>
      <c r="B893" s="470" t="s">
        <v>631</v>
      </c>
      <c r="C893" s="28"/>
      <c r="D893" s="28" t="s">
        <v>285</v>
      </c>
      <c r="E893" s="78">
        <v>445.4</v>
      </c>
      <c r="F893" s="458">
        <f t="shared" si="40"/>
        <v>0</v>
      </c>
      <c r="G893" s="28"/>
      <c r="H893" s="3">
        <f t="shared" ref="H893:H911" si="43">G893*E893</f>
        <v>0</v>
      </c>
      <c r="I893" s="30"/>
      <c r="J893" s="3">
        <f t="shared" ref="J893:J911" si="44">I893*H893</f>
        <v>0</v>
      </c>
      <c r="K893" s="2" t="s">
        <v>603</v>
      </c>
    </row>
    <row r="894" spans="1:18" x14ac:dyDescent="0.2">
      <c r="A894" s="460">
        <v>14</v>
      </c>
      <c r="B894" s="470" t="s">
        <v>632</v>
      </c>
      <c r="C894" s="28"/>
      <c r="D894" s="28" t="s">
        <v>285</v>
      </c>
      <c r="E894" s="78">
        <v>150</v>
      </c>
      <c r="F894" s="458">
        <f t="shared" si="40"/>
        <v>0</v>
      </c>
      <c r="G894" s="462"/>
      <c r="H894" s="3">
        <f t="shared" si="43"/>
        <v>0</v>
      </c>
      <c r="I894" s="30"/>
      <c r="J894" s="3">
        <f t="shared" si="44"/>
        <v>0</v>
      </c>
      <c r="K894" s="2" t="s">
        <v>508</v>
      </c>
    </row>
    <row r="895" spans="1:18" x14ac:dyDescent="0.2">
      <c r="A895" s="460">
        <v>15</v>
      </c>
      <c r="B895" s="5" t="s">
        <v>633</v>
      </c>
      <c r="C895" s="28">
        <v>1</v>
      </c>
      <c r="D895" s="28" t="s">
        <v>29</v>
      </c>
      <c r="E895" s="78">
        <v>5000</v>
      </c>
      <c r="F895" s="458">
        <f t="shared" si="40"/>
        <v>5000</v>
      </c>
      <c r="G895" s="28"/>
      <c r="H895" s="3">
        <f t="shared" si="43"/>
        <v>0</v>
      </c>
      <c r="I895" s="30"/>
      <c r="J895" s="3">
        <f t="shared" si="44"/>
        <v>0</v>
      </c>
      <c r="K895" s="2" t="s">
        <v>634</v>
      </c>
    </row>
    <row r="896" spans="1:18" x14ac:dyDescent="0.2">
      <c r="A896" s="460">
        <v>16</v>
      </c>
      <c r="B896" s="5" t="s">
        <v>635</v>
      </c>
      <c r="C896" s="28">
        <v>1</v>
      </c>
      <c r="D896" s="28" t="s">
        <v>29</v>
      </c>
      <c r="E896" s="78">
        <v>850</v>
      </c>
      <c r="F896" s="458">
        <f t="shared" si="40"/>
        <v>850</v>
      </c>
      <c r="G896" s="28"/>
      <c r="H896" s="3">
        <f t="shared" si="43"/>
        <v>0</v>
      </c>
      <c r="I896" s="30"/>
      <c r="J896" s="3">
        <f t="shared" si="44"/>
        <v>0</v>
      </c>
      <c r="K896" s="2" t="s">
        <v>603</v>
      </c>
    </row>
    <row r="897" spans="1:11" ht="36" x14ac:dyDescent="0.2">
      <c r="A897" s="460">
        <v>17</v>
      </c>
      <c r="B897" s="472" t="s">
        <v>636</v>
      </c>
      <c r="C897" s="28">
        <v>1</v>
      </c>
      <c r="D897" s="28" t="s">
        <v>29</v>
      </c>
      <c r="E897" s="78">
        <v>1500</v>
      </c>
      <c r="F897" s="458">
        <f t="shared" si="40"/>
        <v>1500</v>
      </c>
      <c r="G897" s="28"/>
      <c r="H897" s="3">
        <f t="shared" si="43"/>
        <v>0</v>
      </c>
      <c r="I897" s="30"/>
      <c r="J897" s="3">
        <f t="shared" si="44"/>
        <v>0</v>
      </c>
      <c r="K897" s="2" t="s">
        <v>622</v>
      </c>
    </row>
    <row r="898" spans="1:11" x14ac:dyDescent="0.2">
      <c r="A898" s="460">
        <v>18</v>
      </c>
      <c r="B898" s="435" t="s">
        <v>637</v>
      </c>
      <c r="C898" s="28">
        <v>2</v>
      </c>
      <c r="D898" s="28" t="s">
        <v>29</v>
      </c>
      <c r="E898" s="78">
        <v>1800</v>
      </c>
      <c r="F898" s="458"/>
      <c r="G898" s="28"/>
      <c r="H898" s="3">
        <f t="shared" si="43"/>
        <v>0</v>
      </c>
      <c r="I898" s="30"/>
      <c r="J898" s="3">
        <f t="shared" si="44"/>
        <v>0</v>
      </c>
      <c r="K898" s="2" t="s">
        <v>624</v>
      </c>
    </row>
    <row r="899" spans="1:11" ht="36" x14ac:dyDescent="0.2">
      <c r="A899" s="460">
        <v>19</v>
      </c>
      <c r="B899" s="473" t="s">
        <v>638</v>
      </c>
      <c r="C899" s="474"/>
      <c r="D899" s="474" t="s">
        <v>639</v>
      </c>
      <c r="E899" s="475">
        <v>675</v>
      </c>
      <c r="F899" s="433">
        <f>C899*E899</f>
        <v>0</v>
      </c>
      <c r="G899" s="462"/>
      <c r="H899" s="3">
        <f t="shared" si="43"/>
        <v>0</v>
      </c>
      <c r="I899" s="30"/>
      <c r="J899" s="3">
        <f t="shared" si="44"/>
        <v>0</v>
      </c>
      <c r="K899" s="2" t="s">
        <v>483</v>
      </c>
    </row>
    <row r="900" spans="1:11" x14ac:dyDescent="0.2">
      <c r="A900" s="460">
        <v>20</v>
      </c>
      <c r="B900" s="467" t="s">
        <v>640</v>
      </c>
      <c r="C900" s="476"/>
      <c r="D900" s="476" t="s">
        <v>608</v>
      </c>
      <c r="E900" s="477">
        <v>4.5</v>
      </c>
      <c r="F900" s="478">
        <f t="shared" ref="F900:F906" si="45">C900*E900</f>
        <v>0</v>
      </c>
      <c r="G900" s="462"/>
      <c r="H900" s="3">
        <f t="shared" si="43"/>
        <v>0</v>
      </c>
      <c r="I900" s="30"/>
      <c r="J900" s="3">
        <f t="shared" si="44"/>
        <v>0</v>
      </c>
      <c r="K900" s="2" t="s">
        <v>483</v>
      </c>
    </row>
    <row r="901" spans="1:11" x14ac:dyDescent="0.2">
      <c r="A901" s="460">
        <v>21</v>
      </c>
      <c r="B901" s="467" t="s">
        <v>641</v>
      </c>
      <c r="C901" s="476"/>
      <c r="D901" s="476" t="s">
        <v>608</v>
      </c>
      <c r="E901" s="477">
        <v>9.75</v>
      </c>
      <c r="F901" s="478">
        <f t="shared" si="45"/>
        <v>0</v>
      </c>
      <c r="G901" s="462"/>
      <c r="H901" s="3">
        <f t="shared" si="43"/>
        <v>0</v>
      </c>
      <c r="I901" s="30"/>
      <c r="J901" s="3">
        <f t="shared" si="44"/>
        <v>0</v>
      </c>
      <c r="K901" s="2" t="s">
        <v>483</v>
      </c>
    </row>
    <row r="902" spans="1:11" x14ac:dyDescent="0.2">
      <c r="A902" s="460">
        <v>22</v>
      </c>
      <c r="B902" s="479" t="s">
        <v>642</v>
      </c>
      <c r="C902" s="28">
        <v>2</v>
      </c>
      <c r="D902" s="28" t="s">
        <v>29</v>
      </c>
      <c r="E902" s="78">
        <v>41.52</v>
      </c>
      <c r="F902" s="478">
        <f t="shared" si="45"/>
        <v>83.04</v>
      </c>
      <c r="G902" s="462"/>
      <c r="H902" s="3">
        <f t="shared" si="43"/>
        <v>0</v>
      </c>
      <c r="I902" s="30"/>
      <c r="J902" s="3">
        <f t="shared" si="44"/>
        <v>0</v>
      </c>
      <c r="K902" s="2" t="s">
        <v>624</v>
      </c>
    </row>
    <row r="903" spans="1:11" x14ac:dyDescent="0.2">
      <c r="A903" s="460">
        <v>23</v>
      </c>
      <c r="B903" s="479" t="s">
        <v>643</v>
      </c>
      <c r="C903" s="28">
        <v>2</v>
      </c>
      <c r="D903" s="28" t="s">
        <v>29</v>
      </c>
      <c r="E903" s="78">
        <v>29.16</v>
      </c>
      <c r="F903" s="478">
        <f t="shared" si="45"/>
        <v>58.32</v>
      </c>
      <c r="G903" s="462"/>
      <c r="H903" s="3">
        <f t="shared" si="43"/>
        <v>0</v>
      </c>
      <c r="I903" s="30"/>
      <c r="J903" s="3">
        <f t="shared" si="44"/>
        <v>0</v>
      </c>
      <c r="K903" s="2" t="s">
        <v>624</v>
      </c>
    </row>
    <row r="904" spans="1:11" x14ac:dyDescent="0.2">
      <c r="A904" s="460">
        <v>24</v>
      </c>
      <c r="B904" s="479" t="s">
        <v>644</v>
      </c>
      <c r="C904" s="28">
        <v>2</v>
      </c>
      <c r="D904" s="28" t="s">
        <v>29</v>
      </c>
      <c r="E904" s="78">
        <v>37.85</v>
      </c>
      <c r="F904" s="478">
        <f t="shared" si="45"/>
        <v>75.7</v>
      </c>
      <c r="G904" s="462"/>
      <c r="H904" s="3">
        <f t="shared" si="43"/>
        <v>0</v>
      </c>
      <c r="I904" s="30"/>
      <c r="J904" s="3">
        <f t="shared" si="44"/>
        <v>0</v>
      </c>
      <c r="K904" s="2" t="s">
        <v>624</v>
      </c>
    </row>
    <row r="905" spans="1:11" x14ac:dyDescent="0.2">
      <c r="A905" s="460">
        <v>25</v>
      </c>
      <c r="B905" s="479" t="s">
        <v>645</v>
      </c>
      <c r="C905" s="28">
        <v>2</v>
      </c>
      <c r="D905" s="28" t="s">
        <v>29</v>
      </c>
      <c r="E905" s="78">
        <v>31.33</v>
      </c>
      <c r="F905" s="478">
        <f t="shared" si="45"/>
        <v>62.66</v>
      </c>
      <c r="G905" s="462"/>
      <c r="H905" s="3">
        <f t="shared" si="43"/>
        <v>0</v>
      </c>
      <c r="I905" s="30"/>
      <c r="J905" s="3">
        <f t="shared" si="44"/>
        <v>0</v>
      </c>
      <c r="K905" s="2" t="s">
        <v>624</v>
      </c>
    </row>
    <row r="906" spans="1:11" x14ac:dyDescent="0.2">
      <c r="A906" s="460">
        <v>26</v>
      </c>
      <c r="B906" s="479" t="s">
        <v>646</v>
      </c>
      <c r="C906" s="28">
        <v>2</v>
      </c>
      <c r="D906" s="28" t="s">
        <v>29</v>
      </c>
      <c r="E906" s="78">
        <v>34.950000000000003</v>
      </c>
      <c r="F906" s="478">
        <f t="shared" si="45"/>
        <v>69.900000000000006</v>
      </c>
      <c r="G906" s="462"/>
      <c r="H906" s="3">
        <f t="shared" si="43"/>
        <v>0</v>
      </c>
      <c r="I906" s="30"/>
      <c r="J906" s="3">
        <f t="shared" si="44"/>
        <v>0</v>
      </c>
      <c r="K906" s="2" t="s">
        <v>624</v>
      </c>
    </row>
    <row r="907" spans="1:11" x14ac:dyDescent="0.2">
      <c r="A907" s="460">
        <v>27</v>
      </c>
      <c r="B907" s="480" t="s">
        <v>647</v>
      </c>
      <c r="C907" s="28"/>
      <c r="D907" s="481" t="s">
        <v>648</v>
      </c>
      <c r="E907" s="78">
        <v>34.56</v>
      </c>
      <c r="F907" s="458"/>
      <c r="G907" s="462"/>
      <c r="H907" s="3">
        <f t="shared" si="43"/>
        <v>0</v>
      </c>
      <c r="I907" s="30"/>
      <c r="J907" s="3">
        <f t="shared" si="44"/>
        <v>0</v>
      </c>
      <c r="K907" s="2" t="s">
        <v>483</v>
      </c>
    </row>
    <row r="908" spans="1:11" x14ac:dyDescent="0.2">
      <c r="A908" s="460">
        <v>28</v>
      </c>
      <c r="B908" s="480" t="s">
        <v>649</v>
      </c>
      <c r="C908" s="28">
        <v>30</v>
      </c>
      <c r="D908" s="482" t="s">
        <v>29</v>
      </c>
      <c r="E908" s="78">
        <v>23.86</v>
      </c>
      <c r="F908" s="458"/>
      <c r="G908" s="28"/>
      <c r="H908" s="3">
        <f t="shared" si="43"/>
        <v>0</v>
      </c>
      <c r="I908" s="30"/>
      <c r="J908" s="3">
        <f t="shared" si="44"/>
        <v>0</v>
      </c>
      <c r="K908" s="2" t="s">
        <v>624</v>
      </c>
    </row>
    <row r="909" spans="1:11" x14ac:dyDescent="0.2">
      <c r="A909" s="460">
        <v>29</v>
      </c>
      <c r="B909" s="480" t="s">
        <v>650</v>
      </c>
      <c r="C909" s="28">
        <v>35</v>
      </c>
      <c r="D909" s="482" t="s">
        <v>29</v>
      </c>
      <c r="E909" s="78">
        <v>48.08</v>
      </c>
      <c r="F909" s="458"/>
      <c r="G909" s="28"/>
      <c r="H909" s="3">
        <f t="shared" si="43"/>
        <v>0</v>
      </c>
      <c r="I909" s="30"/>
      <c r="J909" s="3">
        <f t="shared" si="44"/>
        <v>0</v>
      </c>
      <c r="K909" s="2" t="s">
        <v>624</v>
      </c>
    </row>
    <row r="910" spans="1:11" ht="36" x14ac:dyDescent="0.2">
      <c r="A910" s="460">
        <v>30</v>
      </c>
      <c r="B910" s="483" t="s">
        <v>651</v>
      </c>
      <c r="C910" s="28">
        <v>1</v>
      </c>
      <c r="D910" s="482" t="s">
        <v>285</v>
      </c>
      <c r="E910" s="78">
        <v>500</v>
      </c>
      <c r="F910" s="458">
        <f t="shared" ref="F910" si="46">C910*E910</f>
        <v>500</v>
      </c>
      <c r="G910" s="28"/>
      <c r="H910" s="3">
        <f t="shared" si="43"/>
        <v>0</v>
      </c>
      <c r="I910" s="30"/>
      <c r="J910" s="3">
        <f t="shared" si="44"/>
        <v>0</v>
      </c>
      <c r="K910" s="2" t="s">
        <v>483</v>
      </c>
    </row>
    <row r="911" spans="1:11" x14ac:dyDescent="0.2">
      <c r="A911" s="484">
        <v>31</v>
      </c>
      <c r="B911" s="485" t="s">
        <v>652</v>
      </c>
      <c r="C911" s="486">
        <v>1</v>
      </c>
      <c r="D911" s="486" t="s">
        <v>285</v>
      </c>
      <c r="E911" s="487">
        <v>23134.75</v>
      </c>
      <c r="F911" s="487">
        <f t="shared" si="40"/>
        <v>23134.75</v>
      </c>
      <c r="G911" s="486"/>
      <c r="H911" s="488">
        <f t="shared" si="43"/>
        <v>0</v>
      </c>
      <c r="I911" s="489"/>
      <c r="J911" s="490">
        <f t="shared" si="44"/>
        <v>0</v>
      </c>
      <c r="K911" s="2" t="s">
        <v>624</v>
      </c>
    </row>
    <row r="912" spans="1:11" x14ac:dyDescent="0.2">
      <c r="B912" s="485"/>
      <c r="C912" s="486"/>
      <c r="D912" s="486"/>
      <c r="E912" s="487"/>
      <c r="F912" s="487"/>
      <c r="G912" s="486"/>
      <c r="H912" s="488"/>
      <c r="I912" s="489"/>
      <c r="J912" s="490"/>
    </row>
    <row r="913" spans="1:14" x14ac:dyDescent="0.2">
      <c r="A913" s="97" t="s">
        <v>68</v>
      </c>
      <c r="B913" s="485"/>
      <c r="C913" s="486"/>
      <c r="D913" s="486"/>
      <c r="E913" s="487"/>
      <c r="F913" s="487"/>
      <c r="G913" s="486"/>
      <c r="H913" s="488"/>
      <c r="I913" s="489"/>
      <c r="J913" s="490"/>
    </row>
    <row r="914" spans="1:14" x14ac:dyDescent="0.2">
      <c r="A914" s="491">
        <v>314</v>
      </c>
      <c r="B914" s="99" t="s">
        <v>653</v>
      </c>
      <c r="C914" s="486"/>
      <c r="D914" s="486"/>
      <c r="E914" s="487"/>
      <c r="F914" s="487"/>
      <c r="G914" s="486"/>
      <c r="H914" s="488"/>
      <c r="I914" s="30">
        <v>1</v>
      </c>
      <c r="J914" s="492">
        <v>16.8</v>
      </c>
    </row>
    <row r="915" spans="1:14" x14ac:dyDescent="0.2">
      <c r="A915" s="484"/>
      <c r="B915" s="485"/>
      <c r="C915" s="486"/>
      <c r="D915" s="486"/>
      <c r="E915" s="487"/>
      <c r="F915" s="487"/>
      <c r="G915" s="486"/>
      <c r="H915" s="488"/>
      <c r="I915" s="489"/>
      <c r="J915" s="490"/>
    </row>
    <row r="916" spans="1:14" x14ac:dyDescent="0.2">
      <c r="A916" s="493" t="s">
        <v>654</v>
      </c>
      <c r="B916" s="485"/>
      <c r="C916" s="486"/>
      <c r="D916" s="486"/>
      <c r="E916" s="487"/>
      <c r="F916" s="487"/>
      <c r="G916" s="486"/>
      <c r="H916" s="488"/>
      <c r="I916" s="489"/>
      <c r="J916" s="494"/>
    </row>
    <row r="917" spans="1:14" ht="36" x14ac:dyDescent="0.2">
      <c r="A917" s="495"/>
      <c r="B917" s="496" t="s">
        <v>655</v>
      </c>
      <c r="C917" s="486"/>
      <c r="D917" s="486"/>
      <c r="E917" s="487"/>
      <c r="F917" s="487"/>
      <c r="G917" s="486"/>
      <c r="H917" s="488"/>
      <c r="I917" s="30">
        <v>1</v>
      </c>
      <c r="J917" s="494">
        <v>3860.75</v>
      </c>
    </row>
    <row r="918" spans="1:14" x14ac:dyDescent="0.2">
      <c r="A918" s="495"/>
      <c r="B918" s="496" t="s">
        <v>656</v>
      </c>
      <c r="C918" s="486"/>
      <c r="D918" s="486"/>
      <c r="E918" s="487"/>
      <c r="F918" s="487"/>
      <c r="G918" s="486"/>
      <c r="H918" s="488"/>
      <c r="I918" s="30">
        <v>1</v>
      </c>
      <c r="J918" s="494">
        <v>150</v>
      </c>
    </row>
    <row r="919" spans="1:14" ht="36" x14ac:dyDescent="0.2">
      <c r="A919" s="495"/>
      <c r="B919" s="496" t="s">
        <v>657</v>
      </c>
      <c r="C919" s="486"/>
      <c r="D919" s="486"/>
      <c r="E919" s="487"/>
      <c r="F919" s="487"/>
      <c r="G919" s="486"/>
      <c r="H919" s="488"/>
      <c r="I919" s="30">
        <v>1</v>
      </c>
      <c r="J919" s="494">
        <v>80</v>
      </c>
    </row>
    <row r="920" spans="1:14" x14ac:dyDescent="0.2">
      <c r="A920" s="495"/>
      <c r="B920" s="485"/>
      <c r="C920" s="486"/>
      <c r="D920" s="486"/>
      <c r="E920" s="487"/>
      <c r="F920" s="487"/>
      <c r="G920" s="486"/>
      <c r="H920" s="488"/>
      <c r="I920" s="489"/>
      <c r="J920" s="494"/>
    </row>
    <row r="921" spans="1:14" ht="18.75" thickBot="1" x14ac:dyDescent="0.25">
      <c r="A921" s="497"/>
      <c r="B921" s="498"/>
      <c r="C921" s="499"/>
      <c r="D921" s="499"/>
      <c r="E921" s="500"/>
      <c r="F921" s="500"/>
      <c r="G921" s="499"/>
      <c r="H921" s="501"/>
      <c r="I921" s="502"/>
      <c r="J921" s="503"/>
    </row>
    <row r="922" spans="1:14" ht="18.75" thickBot="1" x14ac:dyDescent="0.25">
      <c r="E922" s="63" t="s">
        <v>56</v>
      </c>
      <c r="F922" s="504">
        <f>SUM(F881:F911)</f>
        <v>37591.97</v>
      </c>
      <c r="H922" s="505">
        <f>SUM(H881:H911)</f>
        <v>3284.6</v>
      </c>
      <c r="J922" s="505">
        <f>SUM(J881:J920)</f>
        <v>6290.15</v>
      </c>
    </row>
    <row r="923" spans="1:14" ht="18.75" thickBot="1" x14ac:dyDescent="0.25"/>
    <row r="924" spans="1:14" ht="18.75" thickBot="1" x14ac:dyDescent="0.25">
      <c r="A924" s="562" t="s">
        <v>658</v>
      </c>
      <c r="B924" s="563"/>
      <c r="C924" s="563"/>
      <c r="D924" s="563"/>
      <c r="E924" s="563"/>
      <c r="F924" s="564"/>
      <c r="N924" s="2"/>
    </row>
    <row r="925" spans="1:14" ht="18.75" thickBot="1" x14ac:dyDescent="0.25">
      <c r="A925" s="418" t="s">
        <v>5</v>
      </c>
      <c r="B925" s="418" t="s">
        <v>6</v>
      </c>
      <c r="C925" s="420" t="s">
        <v>7</v>
      </c>
      <c r="D925" s="418" t="s">
        <v>8</v>
      </c>
      <c r="E925" s="9" t="s">
        <v>9</v>
      </c>
      <c r="F925" s="262" t="s">
        <v>10</v>
      </c>
      <c r="G925" s="13" t="s">
        <v>11</v>
      </c>
      <c r="H925" s="122" t="s">
        <v>12</v>
      </c>
      <c r="I925" s="15" t="s">
        <v>13</v>
      </c>
      <c r="J925" s="122" t="s">
        <v>14</v>
      </c>
      <c r="N925" s="2"/>
    </row>
    <row r="926" spans="1:14" ht="36" x14ac:dyDescent="0.2">
      <c r="A926" s="20">
        <v>1</v>
      </c>
      <c r="B926" s="506" t="s">
        <v>659</v>
      </c>
      <c r="C926" s="20">
        <f>225+45</f>
        <v>270</v>
      </c>
      <c r="D926" s="28" t="s">
        <v>660</v>
      </c>
      <c r="E926" s="457">
        <v>4.99</v>
      </c>
      <c r="F926" s="78">
        <f>C926*E926</f>
        <v>1347.3</v>
      </c>
      <c r="G926" s="20">
        <v>110</v>
      </c>
      <c r="H926" s="457">
        <f>G926*E926</f>
        <v>548.9</v>
      </c>
      <c r="I926" s="507">
        <v>1</v>
      </c>
      <c r="J926" s="508">
        <f>I926*H926</f>
        <v>548.9</v>
      </c>
      <c r="K926" s="5" t="s">
        <v>661</v>
      </c>
    </row>
    <row r="927" spans="1:14" ht="36" x14ac:dyDescent="0.2">
      <c r="A927" s="28">
        <v>2</v>
      </c>
      <c r="B927" s="509" t="s">
        <v>662</v>
      </c>
      <c r="C927" s="28">
        <v>5</v>
      </c>
      <c r="D927" s="28" t="s">
        <v>401</v>
      </c>
      <c r="E927" s="78">
        <v>48.97</v>
      </c>
      <c r="F927" s="78">
        <f>C927*E927</f>
        <v>244.85</v>
      </c>
      <c r="G927" s="28">
        <f t="shared" ref="G927" si="47">C927</f>
        <v>5</v>
      </c>
      <c r="H927" s="78">
        <f>G927*E927</f>
        <v>244.85</v>
      </c>
      <c r="I927" s="30">
        <v>1</v>
      </c>
      <c r="J927" s="510">
        <f>I927*H927</f>
        <v>244.85</v>
      </c>
      <c r="K927" s="5" t="s">
        <v>661</v>
      </c>
    </row>
    <row r="928" spans="1:14" ht="36" x14ac:dyDescent="0.2">
      <c r="A928" s="28">
        <v>3</v>
      </c>
      <c r="B928" s="509" t="s">
        <v>663</v>
      </c>
      <c r="C928" s="28">
        <v>225</v>
      </c>
      <c r="D928" s="28" t="s">
        <v>660</v>
      </c>
      <c r="E928" s="78">
        <v>32.89</v>
      </c>
      <c r="F928" s="78">
        <f>C928*E928</f>
        <v>7400.25</v>
      </c>
      <c r="G928" s="28"/>
      <c r="H928" s="78">
        <f t="shared" ref="H928:H949" si="48">G928*E928</f>
        <v>0</v>
      </c>
      <c r="I928" s="30"/>
      <c r="J928" s="458">
        <f t="shared" ref="J928:J949" si="49">I928*H928</f>
        <v>0</v>
      </c>
      <c r="K928" s="5" t="s">
        <v>661</v>
      </c>
    </row>
    <row r="929" spans="1:11" ht="36" x14ac:dyDescent="0.2">
      <c r="A929" s="28">
        <v>4</v>
      </c>
      <c r="B929" s="509" t="s">
        <v>664</v>
      </c>
      <c r="C929" s="511">
        <v>21.5</v>
      </c>
      <c r="D929" s="28" t="s">
        <v>660</v>
      </c>
      <c r="E929" s="78">
        <v>24.4</v>
      </c>
      <c r="F929" s="78">
        <f t="shared" ref="F929:F932" si="50">C929*E929</f>
        <v>524.6</v>
      </c>
      <c r="G929" s="512">
        <f>C929</f>
        <v>21.5</v>
      </c>
      <c r="H929" s="78">
        <f t="shared" si="48"/>
        <v>524.6</v>
      </c>
      <c r="I929" s="30">
        <v>1</v>
      </c>
      <c r="J929" s="510">
        <f t="shared" si="49"/>
        <v>524.6</v>
      </c>
      <c r="K929" s="5" t="s">
        <v>661</v>
      </c>
    </row>
    <row r="930" spans="1:11" ht="36" x14ac:dyDescent="0.2">
      <c r="A930" s="28">
        <v>5</v>
      </c>
      <c r="B930" s="509" t="s">
        <v>665</v>
      </c>
      <c r="C930" s="511">
        <v>88</v>
      </c>
      <c r="D930" s="28" t="s">
        <v>660</v>
      </c>
      <c r="E930" s="78">
        <v>22.53</v>
      </c>
      <c r="F930" s="78">
        <f t="shared" si="50"/>
        <v>1982.64</v>
      </c>
      <c r="G930" s="512">
        <f>C930</f>
        <v>88</v>
      </c>
      <c r="H930" s="78">
        <f t="shared" si="48"/>
        <v>1982.64</v>
      </c>
      <c r="I930" s="30">
        <v>1</v>
      </c>
      <c r="J930" s="510">
        <f t="shared" si="49"/>
        <v>1982.64</v>
      </c>
      <c r="K930" s="5" t="s">
        <v>661</v>
      </c>
    </row>
    <row r="931" spans="1:11" x14ac:dyDescent="0.2">
      <c r="A931" s="28">
        <v>6</v>
      </c>
      <c r="B931" s="509" t="s">
        <v>666</v>
      </c>
      <c r="C931" s="28">
        <v>65</v>
      </c>
      <c r="D931" s="28" t="s">
        <v>667</v>
      </c>
      <c r="E931" s="78">
        <v>6.76</v>
      </c>
      <c r="F931" s="78">
        <f t="shared" si="50"/>
        <v>439.4</v>
      </c>
      <c r="G931" s="28"/>
      <c r="H931" s="78">
        <f t="shared" si="48"/>
        <v>0</v>
      </c>
      <c r="I931" s="30"/>
      <c r="J931" s="458">
        <f t="shared" si="49"/>
        <v>0</v>
      </c>
      <c r="K931" s="5" t="s">
        <v>661</v>
      </c>
    </row>
    <row r="932" spans="1:11" ht="36" x14ac:dyDescent="0.2">
      <c r="A932" s="28">
        <v>7</v>
      </c>
      <c r="B932" s="509" t="s">
        <v>668</v>
      </c>
      <c r="C932" s="28">
        <v>10</v>
      </c>
      <c r="D932" s="28" t="s">
        <v>285</v>
      </c>
      <c r="E932" s="78">
        <v>74.31</v>
      </c>
      <c r="F932" s="78">
        <f t="shared" si="50"/>
        <v>743.1</v>
      </c>
      <c r="G932" s="28"/>
      <c r="H932" s="78">
        <f t="shared" si="48"/>
        <v>0</v>
      </c>
      <c r="I932" s="30"/>
      <c r="J932" s="458">
        <f t="shared" si="49"/>
        <v>0</v>
      </c>
      <c r="K932" s="5" t="s">
        <v>661</v>
      </c>
    </row>
    <row r="933" spans="1:11" ht="36" x14ac:dyDescent="0.2">
      <c r="A933" s="28">
        <v>8</v>
      </c>
      <c r="B933" s="509" t="s">
        <v>669</v>
      </c>
      <c r="C933" s="28">
        <v>250</v>
      </c>
      <c r="D933" s="28" t="s">
        <v>667</v>
      </c>
      <c r="E933" s="78">
        <v>3</v>
      </c>
      <c r="F933" s="78">
        <f>C933*E933</f>
        <v>750</v>
      </c>
      <c r="G933" s="28">
        <v>250</v>
      </c>
      <c r="H933" s="78">
        <f t="shared" si="48"/>
        <v>750</v>
      </c>
      <c r="I933" s="30">
        <v>1</v>
      </c>
      <c r="J933" s="510">
        <f t="shared" si="49"/>
        <v>750</v>
      </c>
      <c r="K933" s="5" t="s">
        <v>661</v>
      </c>
    </row>
    <row r="934" spans="1:11" ht="36" x14ac:dyDescent="0.2">
      <c r="A934" s="28">
        <v>9</v>
      </c>
      <c r="B934" s="509" t="s">
        <v>670</v>
      </c>
      <c r="C934" s="28">
        <v>60</v>
      </c>
      <c r="D934" s="28" t="s">
        <v>660</v>
      </c>
      <c r="E934" s="78">
        <v>44.73</v>
      </c>
      <c r="F934" s="78">
        <f t="shared" ref="F934:F941" si="51">C934*E934</f>
        <v>2683.7999999999997</v>
      </c>
      <c r="G934" s="28">
        <v>33</v>
      </c>
      <c r="H934" s="78">
        <f t="shared" si="48"/>
        <v>1476.09</v>
      </c>
      <c r="I934" s="30">
        <v>1</v>
      </c>
      <c r="J934" s="510">
        <f t="shared" si="49"/>
        <v>1476.09</v>
      </c>
      <c r="K934" s="5" t="s">
        <v>661</v>
      </c>
    </row>
    <row r="935" spans="1:11" ht="36" x14ac:dyDescent="0.2">
      <c r="A935" s="28">
        <v>10</v>
      </c>
      <c r="B935" s="509" t="s">
        <v>671</v>
      </c>
      <c r="C935" s="28">
        <v>65</v>
      </c>
      <c r="D935" s="28" t="s">
        <v>285</v>
      </c>
      <c r="E935" s="78">
        <v>41.37</v>
      </c>
      <c r="F935" s="78">
        <f t="shared" si="51"/>
        <v>2689.0499999999997</v>
      </c>
      <c r="G935" s="28">
        <v>36</v>
      </c>
      <c r="H935" s="78">
        <f t="shared" si="48"/>
        <v>1489.32</v>
      </c>
      <c r="I935" s="30">
        <v>1</v>
      </c>
      <c r="J935" s="510">
        <f t="shared" si="49"/>
        <v>1489.32</v>
      </c>
      <c r="K935" s="5" t="s">
        <v>661</v>
      </c>
    </row>
    <row r="936" spans="1:11" ht="36" x14ac:dyDescent="0.2">
      <c r="A936" s="28">
        <v>11</v>
      </c>
      <c r="B936" s="509" t="s">
        <v>672</v>
      </c>
      <c r="C936" s="28">
        <v>4</v>
      </c>
      <c r="D936" s="28" t="s">
        <v>29</v>
      </c>
      <c r="E936" s="78">
        <v>68.959999999999994</v>
      </c>
      <c r="F936" s="78">
        <f t="shared" si="51"/>
        <v>275.83999999999997</v>
      </c>
      <c r="G936" s="28"/>
      <c r="H936" s="78">
        <f t="shared" si="48"/>
        <v>0</v>
      </c>
      <c r="I936" s="30"/>
      <c r="J936" s="458">
        <f t="shared" si="49"/>
        <v>0</v>
      </c>
      <c r="K936" s="5" t="s">
        <v>673</v>
      </c>
    </row>
    <row r="937" spans="1:11" ht="36" x14ac:dyDescent="0.2">
      <c r="A937" s="28">
        <v>12</v>
      </c>
      <c r="B937" s="509" t="s">
        <v>674</v>
      </c>
      <c r="C937" s="28">
        <v>2</v>
      </c>
      <c r="D937" s="28" t="s">
        <v>29</v>
      </c>
      <c r="E937" s="78">
        <v>96.2</v>
      </c>
      <c r="F937" s="78">
        <f t="shared" si="51"/>
        <v>192.4</v>
      </c>
      <c r="G937" s="28"/>
      <c r="H937" s="513">
        <f t="shared" si="48"/>
        <v>0</v>
      </c>
      <c r="I937" s="30"/>
      <c r="J937" s="458">
        <f t="shared" si="49"/>
        <v>0</v>
      </c>
      <c r="K937" s="5" t="s">
        <v>673</v>
      </c>
    </row>
    <row r="938" spans="1:11" ht="36" x14ac:dyDescent="0.2">
      <c r="A938" s="28">
        <v>13</v>
      </c>
      <c r="B938" s="509" t="s">
        <v>675</v>
      </c>
      <c r="C938" s="28">
        <v>4</v>
      </c>
      <c r="D938" s="28" t="s">
        <v>29</v>
      </c>
      <c r="E938" s="78">
        <v>104.54</v>
      </c>
      <c r="F938" s="78">
        <f t="shared" si="51"/>
        <v>418.16</v>
      </c>
      <c r="G938" s="28"/>
      <c r="H938" s="513">
        <f t="shared" si="48"/>
        <v>0</v>
      </c>
      <c r="I938" s="30"/>
      <c r="J938" s="458">
        <f t="shared" si="49"/>
        <v>0</v>
      </c>
      <c r="K938" s="5" t="s">
        <v>673</v>
      </c>
    </row>
    <row r="939" spans="1:11" x14ac:dyDescent="0.2">
      <c r="A939" s="28">
        <v>14</v>
      </c>
      <c r="B939" s="509" t="s">
        <v>676</v>
      </c>
      <c r="C939" s="28">
        <v>4</v>
      </c>
      <c r="D939" s="28" t="s">
        <v>285</v>
      </c>
      <c r="E939" s="78">
        <v>105</v>
      </c>
      <c r="F939" s="78">
        <f t="shared" si="51"/>
        <v>420</v>
      </c>
      <c r="G939" s="28"/>
      <c r="H939" s="513">
        <f t="shared" si="48"/>
        <v>0</v>
      </c>
      <c r="I939" s="30"/>
      <c r="J939" s="458">
        <f t="shared" si="49"/>
        <v>0</v>
      </c>
      <c r="K939" s="5" t="s">
        <v>661</v>
      </c>
    </row>
    <row r="940" spans="1:11" x14ac:dyDescent="0.2">
      <c r="A940" s="28">
        <v>15</v>
      </c>
      <c r="B940" s="509" t="s">
        <v>677</v>
      </c>
      <c r="C940" s="28">
        <v>1</v>
      </c>
      <c r="D940" s="28" t="s">
        <v>285</v>
      </c>
      <c r="E940" s="78">
        <v>250</v>
      </c>
      <c r="F940" s="78">
        <f t="shared" si="51"/>
        <v>250</v>
      </c>
      <c r="G940" s="28">
        <v>1</v>
      </c>
      <c r="H940" s="513">
        <f t="shared" si="48"/>
        <v>250</v>
      </c>
      <c r="I940" s="45">
        <v>0</v>
      </c>
      <c r="J940" s="514">
        <f t="shared" si="49"/>
        <v>0</v>
      </c>
      <c r="K940" s="5">
        <v>250</v>
      </c>
    </row>
    <row r="941" spans="1:11" ht="36" x14ac:dyDescent="0.2">
      <c r="A941" s="28">
        <v>16</v>
      </c>
      <c r="B941" s="483" t="s">
        <v>678</v>
      </c>
      <c r="C941" s="28">
        <v>30</v>
      </c>
      <c r="D941" s="28" t="s">
        <v>29</v>
      </c>
      <c r="E941" s="78">
        <v>9.1199999999999992</v>
      </c>
      <c r="F941" s="78">
        <f t="shared" si="51"/>
        <v>273.59999999999997</v>
      </c>
      <c r="G941" s="28"/>
      <c r="H941" s="513">
        <f t="shared" si="48"/>
        <v>0</v>
      </c>
      <c r="I941" s="30"/>
      <c r="J941" s="458">
        <f t="shared" si="49"/>
        <v>0</v>
      </c>
      <c r="K941" s="5" t="s">
        <v>661</v>
      </c>
    </row>
    <row r="942" spans="1:11" x14ac:dyDescent="0.2">
      <c r="A942" s="28">
        <v>17</v>
      </c>
      <c r="B942" s="509" t="s">
        <v>679</v>
      </c>
      <c r="C942" s="28">
        <v>10</v>
      </c>
      <c r="D942" s="28" t="s">
        <v>608</v>
      </c>
      <c r="E942" s="78">
        <v>3</v>
      </c>
      <c r="F942" s="78">
        <f>C942*E942</f>
        <v>30</v>
      </c>
      <c r="G942" s="28"/>
      <c r="H942" s="513">
        <f t="shared" si="48"/>
        <v>0</v>
      </c>
      <c r="I942" s="30"/>
      <c r="J942" s="458">
        <f t="shared" si="49"/>
        <v>0</v>
      </c>
      <c r="K942" s="5" t="s">
        <v>661</v>
      </c>
    </row>
    <row r="943" spans="1:11" x14ac:dyDescent="0.2">
      <c r="A943" s="28">
        <v>18</v>
      </c>
      <c r="B943" s="509" t="s">
        <v>679</v>
      </c>
      <c r="C943" s="28">
        <v>1</v>
      </c>
      <c r="D943" s="28" t="s">
        <v>287</v>
      </c>
      <c r="E943" s="78">
        <v>4.5</v>
      </c>
      <c r="F943" s="78">
        <f>C943*E943</f>
        <v>4.5</v>
      </c>
      <c r="G943" s="28"/>
      <c r="H943" s="513">
        <f t="shared" si="48"/>
        <v>0</v>
      </c>
      <c r="I943" s="30"/>
      <c r="J943" s="458">
        <f t="shared" si="49"/>
        <v>0</v>
      </c>
      <c r="K943" s="5" t="s">
        <v>661</v>
      </c>
    </row>
    <row r="944" spans="1:11" x14ac:dyDescent="0.2">
      <c r="A944" s="28">
        <v>19</v>
      </c>
      <c r="B944" s="479" t="s">
        <v>643</v>
      </c>
      <c r="C944" s="28">
        <v>15</v>
      </c>
      <c r="D944" s="2" t="s">
        <v>680</v>
      </c>
      <c r="E944" s="78">
        <v>29.16</v>
      </c>
      <c r="F944" s="458"/>
      <c r="G944" s="28"/>
      <c r="H944" s="513"/>
      <c r="I944" s="30"/>
      <c r="J944" s="458"/>
      <c r="K944" s="5" t="s">
        <v>661</v>
      </c>
    </row>
    <row r="945" spans="1:35" ht="132" customHeight="1" x14ac:dyDescent="0.2">
      <c r="A945" s="28">
        <v>20</v>
      </c>
      <c r="B945" s="470" t="s">
        <v>623</v>
      </c>
      <c r="C945" s="462">
        <v>15</v>
      </c>
      <c r="D945" s="471" t="s">
        <v>608</v>
      </c>
      <c r="E945" s="78">
        <v>54.93</v>
      </c>
      <c r="F945" s="458"/>
      <c r="G945" s="28"/>
      <c r="H945" s="78"/>
      <c r="I945" s="30"/>
      <c r="J945" s="458"/>
      <c r="K945" s="5" t="s">
        <v>661</v>
      </c>
    </row>
    <row r="946" spans="1:35" ht="36" x14ac:dyDescent="0.2">
      <c r="A946" s="28">
        <v>21</v>
      </c>
      <c r="B946" s="509" t="s">
        <v>681</v>
      </c>
      <c r="C946" s="28">
        <v>1</v>
      </c>
      <c r="D946" s="28" t="s">
        <v>639</v>
      </c>
      <c r="E946" s="78">
        <v>500</v>
      </c>
      <c r="F946" s="78">
        <f>C946*E946</f>
        <v>500</v>
      </c>
      <c r="G946" s="28"/>
      <c r="H946" s="78">
        <f t="shared" si="48"/>
        <v>0</v>
      </c>
      <c r="I946" s="30"/>
      <c r="J946" s="458">
        <f t="shared" si="49"/>
        <v>0</v>
      </c>
      <c r="K946" s="5" t="s">
        <v>661</v>
      </c>
    </row>
    <row r="947" spans="1:35" x14ac:dyDescent="0.2">
      <c r="A947" s="28">
        <v>22</v>
      </c>
      <c r="B947" s="509" t="s">
        <v>682</v>
      </c>
      <c r="C947" s="28">
        <v>1</v>
      </c>
      <c r="D947" s="28" t="s">
        <v>285</v>
      </c>
      <c r="E947" s="78">
        <v>500</v>
      </c>
      <c r="F947" s="78">
        <f t="shared" ref="F947" si="52">C947*E947</f>
        <v>500</v>
      </c>
      <c r="G947" s="28">
        <f>C947</f>
        <v>1</v>
      </c>
      <c r="H947" s="78">
        <f t="shared" si="48"/>
        <v>500</v>
      </c>
      <c r="I947" s="30">
        <v>1</v>
      </c>
      <c r="J947" s="510">
        <f t="shared" si="49"/>
        <v>500</v>
      </c>
      <c r="K947" s="5" t="s">
        <v>661</v>
      </c>
      <c r="N947" s="2"/>
    </row>
    <row r="948" spans="1:35" x14ac:dyDescent="0.2">
      <c r="A948" s="28">
        <v>23</v>
      </c>
      <c r="B948" s="509" t="s">
        <v>683</v>
      </c>
      <c r="C948" s="28"/>
      <c r="D948" s="28" t="s">
        <v>639</v>
      </c>
      <c r="E948" s="78"/>
      <c r="F948" s="78">
        <v>5000</v>
      </c>
      <c r="G948" s="28"/>
      <c r="H948" s="78">
        <f t="shared" si="48"/>
        <v>0</v>
      </c>
      <c r="I948" s="507"/>
      <c r="J948" s="78">
        <f t="shared" si="49"/>
        <v>0</v>
      </c>
      <c r="K948" s="5" t="s">
        <v>661</v>
      </c>
    </row>
    <row r="949" spans="1:35" ht="18.75" thickBot="1" x14ac:dyDescent="0.25">
      <c r="A949" s="58">
        <v>24</v>
      </c>
      <c r="B949" s="515" t="s">
        <v>684</v>
      </c>
      <c r="C949" s="58"/>
      <c r="D949" s="58"/>
      <c r="E949" s="113"/>
      <c r="F949" s="113">
        <f>90401.2*3%</f>
        <v>2712.0359999999996</v>
      </c>
      <c r="G949" s="58"/>
      <c r="H949" s="113">
        <f t="shared" si="48"/>
        <v>0</v>
      </c>
      <c r="I949" s="516"/>
      <c r="J949" s="113">
        <f t="shared" si="49"/>
        <v>0</v>
      </c>
      <c r="K949" s="5" t="s">
        <v>685</v>
      </c>
      <c r="N949" s="2"/>
    </row>
    <row r="950" spans="1:35" ht="18.75" thickBot="1" x14ac:dyDescent="0.25">
      <c r="B950" s="472"/>
      <c r="E950" s="254" t="s">
        <v>56</v>
      </c>
      <c r="F950" s="517">
        <f>SUM(F926:F949)</f>
        <v>29381.525999999998</v>
      </c>
      <c r="H950" s="518">
        <f>SUM(H926:H949)</f>
        <v>7766.4</v>
      </c>
      <c r="J950" s="518">
        <f>SUM(J926:J949)</f>
        <v>7516.4</v>
      </c>
      <c r="K950" s="5"/>
      <c r="N950" s="2"/>
    </row>
    <row r="951" spans="1:35" x14ac:dyDescent="0.2">
      <c r="A951" s="555"/>
      <c r="B951" s="555"/>
      <c r="C951" s="555"/>
      <c r="D951" s="555"/>
      <c r="E951" s="555"/>
      <c r="F951" s="555"/>
      <c r="K951" s="5"/>
    </row>
    <row r="952" spans="1:35" x14ac:dyDescent="0.2">
      <c r="E952" s="519" t="s">
        <v>686</v>
      </c>
      <c r="F952" s="520">
        <f>SUM(F57,F88,F108,F119,F180,F275,F320,F376,F648,F687,F805,F877,F922,F950)</f>
        <v>94016.456000000006</v>
      </c>
      <c r="H952" s="520">
        <f>SUM(H57,H88,H108,H119,H180,H275,H320,H376,H648,H687,H805,H877,H922,H950)</f>
        <v>26101.509999999995</v>
      </c>
      <c r="J952" s="520">
        <f>SUM(J57,J88,J108,J119,J180,J275,J320,J376,J648,J687,J805,J877,J922,J950)</f>
        <v>69434.300499999998</v>
      </c>
    </row>
    <row r="953" spans="1:35" x14ac:dyDescent="0.2">
      <c r="A953" s="555"/>
      <c r="B953" s="555"/>
      <c r="C953" s="555"/>
      <c r="D953" s="555"/>
      <c r="E953" s="555"/>
      <c r="F953" s="555"/>
    </row>
    <row r="955" spans="1:35" x14ac:dyDescent="0.2">
      <c r="A955" s="555"/>
      <c r="B955" s="555"/>
      <c r="C955" s="555"/>
      <c r="D955" s="555"/>
      <c r="E955" s="555"/>
      <c r="F955" s="555"/>
      <c r="L955" s="521" t="s">
        <v>57</v>
      </c>
      <c r="M955" s="2">
        <f t="shared" ref="M955:M968" si="53">SUMIF($K:$K,L955,$J:$J)</f>
        <v>4977.7999999999993</v>
      </c>
    </row>
    <row r="956" spans="1:35" x14ac:dyDescent="0.2">
      <c r="L956" s="521" t="s">
        <v>72</v>
      </c>
      <c r="M956" s="2">
        <f t="shared" si="53"/>
        <v>404.13</v>
      </c>
    </row>
    <row r="957" spans="1:35" x14ac:dyDescent="0.2">
      <c r="L957" s="521" t="s">
        <v>483</v>
      </c>
      <c r="M957" s="522">
        <f t="shared" si="53"/>
        <v>702.58999999999992</v>
      </c>
    </row>
    <row r="958" spans="1:35" x14ac:dyDescent="0.2">
      <c r="L958" s="521" t="s">
        <v>504</v>
      </c>
      <c r="M958" s="522">
        <f t="shared" si="53"/>
        <v>2461.21</v>
      </c>
      <c r="U958" s="23"/>
      <c r="AD958" s="2">
        <f t="shared" ref="AD958:AD982" si="54">SUMIF($N:$N,$U958,F:F)</f>
        <v>0</v>
      </c>
      <c r="AF958" s="2">
        <f t="shared" ref="AF958:AF982" si="55">SUMIF($N:$N,$U958,H:H)</f>
        <v>0</v>
      </c>
      <c r="AH958" s="2">
        <f t="shared" ref="AH958:AH982" si="56">SUMIF($N:$N,$U958,J:J)</f>
        <v>0</v>
      </c>
      <c r="AI958" s="4" t="e">
        <f>AH958/AF958</f>
        <v>#DIV/0!</v>
      </c>
    </row>
    <row r="959" spans="1:35" x14ac:dyDescent="0.2">
      <c r="L959" s="521" t="s">
        <v>622</v>
      </c>
      <c r="M959" s="522">
        <f t="shared" si="53"/>
        <v>606.4</v>
      </c>
      <c r="U959" s="5"/>
      <c r="AD959" s="2">
        <f t="shared" si="54"/>
        <v>0</v>
      </c>
      <c r="AF959" s="2">
        <f t="shared" si="55"/>
        <v>0</v>
      </c>
      <c r="AH959" s="2">
        <f t="shared" si="56"/>
        <v>0</v>
      </c>
      <c r="AI959" s="4" t="e">
        <f>AH959/AF959</f>
        <v>#DIV/0!</v>
      </c>
    </row>
    <row r="960" spans="1:35" x14ac:dyDescent="0.2">
      <c r="A960" s="555"/>
      <c r="B960" s="555"/>
      <c r="C960" s="555"/>
      <c r="D960" s="555"/>
      <c r="E960" s="555"/>
      <c r="F960" s="555"/>
      <c r="L960" s="521" t="s">
        <v>586</v>
      </c>
      <c r="M960" s="2">
        <f t="shared" si="53"/>
        <v>0</v>
      </c>
      <c r="U960" s="5"/>
      <c r="AD960" s="2">
        <f t="shared" si="54"/>
        <v>0</v>
      </c>
      <c r="AF960" s="2">
        <f t="shared" si="55"/>
        <v>0</v>
      </c>
      <c r="AH960" s="2">
        <f t="shared" si="56"/>
        <v>0</v>
      </c>
      <c r="AI960" s="4" t="e">
        <f>AH960/AF960</f>
        <v>#DIV/0!</v>
      </c>
    </row>
    <row r="961" spans="1:35" x14ac:dyDescent="0.2">
      <c r="L961" s="521" t="s">
        <v>508</v>
      </c>
      <c r="M961" s="2">
        <f t="shared" si="53"/>
        <v>2813.2</v>
      </c>
      <c r="U961" s="5"/>
      <c r="AD961" s="2">
        <f t="shared" si="54"/>
        <v>0</v>
      </c>
      <c r="AF961" s="2">
        <f t="shared" si="55"/>
        <v>0</v>
      </c>
      <c r="AH961" s="2">
        <f t="shared" si="56"/>
        <v>0</v>
      </c>
      <c r="AI961" s="4" t="e">
        <f t="shared" ref="AI961:AI982" si="57">AH961/AF961</f>
        <v>#DIV/0!</v>
      </c>
    </row>
    <row r="962" spans="1:35" x14ac:dyDescent="0.2">
      <c r="L962" s="521" t="s">
        <v>603</v>
      </c>
      <c r="M962" s="522">
        <f t="shared" si="53"/>
        <v>250</v>
      </c>
      <c r="U962" s="5"/>
      <c r="AD962" s="2">
        <f t="shared" si="54"/>
        <v>0</v>
      </c>
      <c r="AF962" s="2">
        <f t="shared" si="55"/>
        <v>0</v>
      </c>
      <c r="AH962" s="2">
        <f t="shared" si="56"/>
        <v>0</v>
      </c>
      <c r="AI962" s="4" t="e">
        <f t="shared" si="57"/>
        <v>#DIV/0!</v>
      </c>
    </row>
    <row r="963" spans="1:35" x14ac:dyDescent="0.2">
      <c r="A963" s="555"/>
      <c r="B963" s="555"/>
      <c r="C963" s="555"/>
      <c r="D963" s="555"/>
      <c r="E963" s="555"/>
      <c r="F963" s="555"/>
      <c r="L963" s="521" t="s">
        <v>624</v>
      </c>
      <c r="M963" s="2">
        <f t="shared" si="53"/>
        <v>0</v>
      </c>
      <c r="U963" s="5"/>
      <c r="AD963" s="2">
        <f t="shared" si="54"/>
        <v>0</v>
      </c>
      <c r="AF963" s="2">
        <f t="shared" si="55"/>
        <v>0</v>
      </c>
      <c r="AH963" s="2">
        <f t="shared" si="56"/>
        <v>0</v>
      </c>
      <c r="AI963" s="4" t="e">
        <f t="shared" si="57"/>
        <v>#DIV/0!</v>
      </c>
    </row>
    <row r="964" spans="1:35" x14ac:dyDescent="0.2">
      <c r="L964" s="521" t="s">
        <v>634</v>
      </c>
      <c r="M964" s="522">
        <f t="shared" si="53"/>
        <v>0</v>
      </c>
      <c r="U964" s="5"/>
      <c r="AD964" s="2">
        <f t="shared" si="54"/>
        <v>0</v>
      </c>
      <c r="AF964" s="2">
        <f t="shared" si="55"/>
        <v>0</v>
      </c>
      <c r="AH964" s="2">
        <f t="shared" si="56"/>
        <v>0</v>
      </c>
      <c r="AI964" s="4" t="e">
        <f t="shared" si="57"/>
        <v>#DIV/0!</v>
      </c>
    </row>
    <row r="965" spans="1:35" x14ac:dyDescent="0.2">
      <c r="A965" s="555"/>
      <c r="B965" s="555"/>
      <c r="C965" s="555"/>
      <c r="D965" s="555"/>
      <c r="E965" s="555"/>
      <c r="F965" s="555"/>
      <c r="L965" s="521" t="s">
        <v>661</v>
      </c>
      <c r="M965" s="522">
        <f t="shared" si="53"/>
        <v>7516.4</v>
      </c>
      <c r="U965" s="5"/>
      <c r="AD965" s="2">
        <f t="shared" si="54"/>
        <v>0</v>
      </c>
      <c r="AF965" s="2">
        <f t="shared" si="55"/>
        <v>0</v>
      </c>
      <c r="AH965" s="2">
        <f t="shared" si="56"/>
        <v>0</v>
      </c>
      <c r="AI965" s="4" t="e">
        <f t="shared" si="57"/>
        <v>#DIV/0!</v>
      </c>
    </row>
    <row r="966" spans="1:35" x14ac:dyDescent="0.2">
      <c r="L966" s="521" t="s">
        <v>673</v>
      </c>
      <c r="M966" s="2">
        <f t="shared" si="53"/>
        <v>0</v>
      </c>
      <c r="U966" s="5"/>
      <c r="AD966" s="2">
        <f t="shared" si="54"/>
        <v>0</v>
      </c>
      <c r="AF966" s="2">
        <f t="shared" si="55"/>
        <v>0</v>
      </c>
      <c r="AH966" s="2">
        <f t="shared" si="56"/>
        <v>0</v>
      </c>
      <c r="AI966" s="4" t="e">
        <f t="shared" si="57"/>
        <v>#DIV/0!</v>
      </c>
    </row>
    <row r="967" spans="1:35" x14ac:dyDescent="0.2">
      <c r="L967" s="521" t="s">
        <v>571</v>
      </c>
      <c r="M967" s="2">
        <f t="shared" si="53"/>
        <v>90</v>
      </c>
      <c r="U967" s="5"/>
      <c r="AD967" s="2">
        <f t="shared" si="54"/>
        <v>0</v>
      </c>
      <c r="AF967" s="2">
        <f t="shared" si="55"/>
        <v>0</v>
      </c>
      <c r="AH967" s="2">
        <f t="shared" si="56"/>
        <v>0</v>
      </c>
      <c r="AI967" s="4" t="e">
        <f t="shared" si="57"/>
        <v>#DIV/0!</v>
      </c>
    </row>
    <row r="968" spans="1:35" x14ac:dyDescent="0.2">
      <c r="L968" s="521" t="s">
        <v>685</v>
      </c>
      <c r="M968" s="2">
        <f t="shared" si="53"/>
        <v>0</v>
      </c>
      <c r="U968" s="23"/>
      <c r="AD968" s="2">
        <f t="shared" si="54"/>
        <v>0</v>
      </c>
      <c r="AF968" s="2">
        <f t="shared" si="55"/>
        <v>0</v>
      </c>
      <c r="AH968" s="2">
        <f t="shared" si="56"/>
        <v>0</v>
      </c>
      <c r="AI968" s="4" t="e">
        <f t="shared" si="57"/>
        <v>#DIV/0!</v>
      </c>
    </row>
    <row r="969" spans="1:35" x14ac:dyDescent="0.2">
      <c r="M969" s="522">
        <f>SUM(M955:M968)</f>
        <v>19821.729999999996</v>
      </c>
      <c r="N969" s="523">
        <f>F952-M969</f>
        <v>74194.72600000001</v>
      </c>
      <c r="U969" s="5"/>
      <c r="AD969" s="2">
        <f t="shared" si="54"/>
        <v>0</v>
      </c>
      <c r="AF969" s="2">
        <f t="shared" si="55"/>
        <v>0</v>
      </c>
      <c r="AH969" s="2">
        <f t="shared" si="56"/>
        <v>0</v>
      </c>
      <c r="AI969" s="4" t="e">
        <f t="shared" si="57"/>
        <v>#DIV/0!</v>
      </c>
    </row>
    <row r="970" spans="1:35" x14ac:dyDescent="0.2">
      <c r="N970" s="2"/>
      <c r="U970" s="5"/>
      <c r="AD970" s="2">
        <f t="shared" si="54"/>
        <v>0</v>
      </c>
      <c r="AF970" s="2">
        <f t="shared" si="55"/>
        <v>0</v>
      </c>
      <c r="AH970" s="2">
        <f t="shared" si="56"/>
        <v>0</v>
      </c>
      <c r="AI970" s="4" t="e">
        <f t="shared" si="57"/>
        <v>#DIV/0!</v>
      </c>
    </row>
    <row r="971" spans="1:35" x14ac:dyDescent="0.2">
      <c r="N971" s="2"/>
      <c r="U971" s="5"/>
      <c r="AD971" s="2">
        <f t="shared" si="54"/>
        <v>0</v>
      </c>
      <c r="AF971" s="2">
        <f t="shared" si="55"/>
        <v>0</v>
      </c>
      <c r="AH971" s="2">
        <f t="shared" si="56"/>
        <v>0</v>
      </c>
      <c r="AI971" s="4" t="e">
        <f t="shared" si="57"/>
        <v>#DIV/0!</v>
      </c>
    </row>
    <row r="972" spans="1:35" x14ac:dyDescent="0.2">
      <c r="U972" s="5"/>
      <c r="AD972" s="2">
        <f t="shared" si="54"/>
        <v>0</v>
      </c>
      <c r="AF972" s="2">
        <f t="shared" si="55"/>
        <v>0</v>
      </c>
      <c r="AH972" s="2">
        <f t="shared" si="56"/>
        <v>0</v>
      </c>
      <c r="AI972" s="4" t="e">
        <f t="shared" si="57"/>
        <v>#DIV/0!</v>
      </c>
    </row>
    <row r="973" spans="1:35" x14ac:dyDescent="0.2">
      <c r="U973" s="5"/>
      <c r="AD973" s="2">
        <f t="shared" si="54"/>
        <v>0</v>
      </c>
      <c r="AF973" s="2">
        <f t="shared" si="55"/>
        <v>0</v>
      </c>
      <c r="AH973" s="2">
        <f t="shared" si="56"/>
        <v>0</v>
      </c>
      <c r="AI973" s="4" t="e">
        <f t="shared" si="57"/>
        <v>#DIV/0!</v>
      </c>
    </row>
    <row r="974" spans="1:35" x14ac:dyDescent="0.2">
      <c r="U974" s="5"/>
      <c r="AD974" s="2">
        <f t="shared" si="54"/>
        <v>0</v>
      </c>
      <c r="AF974" s="2">
        <f t="shared" si="55"/>
        <v>0</v>
      </c>
      <c r="AH974" s="2">
        <f t="shared" si="56"/>
        <v>0</v>
      </c>
      <c r="AI974" s="4" t="e">
        <f t="shared" si="57"/>
        <v>#DIV/0!</v>
      </c>
    </row>
    <row r="975" spans="1:35" x14ac:dyDescent="0.2">
      <c r="U975" s="5"/>
      <c r="AD975" s="2">
        <f t="shared" si="54"/>
        <v>0</v>
      </c>
      <c r="AF975" s="2">
        <f t="shared" si="55"/>
        <v>0</v>
      </c>
      <c r="AH975" s="2">
        <f t="shared" si="56"/>
        <v>0</v>
      </c>
      <c r="AI975" s="4" t="e">
        <f t="shared" si="57"/>
        <v>#DIV/0!</v>
      </c>
    </row>
    <row r="976" spans="1:35" x14ac:dyDescent="0.2">
      <c r="U976" s="5"/>
      <c r="AD976" s="2">
        <f t="shared" si="54"/>
        <v>0</v>
      </c>
      <c r="AF976" s="2">
        <f t="shared" si="55"/>
        <v>0</v>
      </c>
      <c r="AH976" s="2">
        <f t="shared" si="56"/>
        <v>0</v>
      </c>
      <c r="AI976" s="4" t="e">
        <f t="shared" si="57"/>
        <v>#DIV/0!</v>
      </c>
    </row>
    <row r="977" spans="21:35" x14ac:dyDescent="0.2">
      <c r="U977" s="5"/>
      <c r="AD977" s="2">
        <f t="shared" si="54"/>
        <v>0</v>
      </c>
      <c r="AF977" s="2">
        <f t="shared" si="55"/>
        <v>0</v>
      </c>
      <c r="AH977" s="2">
        <f t="shared" si="56"/>
        <v>0</v>
      </c>
      <c r="AI977" s="4" t="e">
        <f t="shared" si="57"/>
        <v>#DIV/0!</v>
      </c>
    </row>
    <row r="978" spans="21:35" x14ac:dyDescent="0.2">
      <c r="U978" s="5"/>
      <c r="AD978" s="2">
        <f t="shared" si="54"/>
        <v>0</v>
      </c>
      <c r="AF978" s="2">
        <f t="shared" si="55"/>
        <v>0</v>
      </c>
      <c r="AH978" s="2">
        <f t="shared" si="56"/>
        <v>0</v>
      </c>
      <c r="AI978" s="4" t="e">
        <f t="shared" si="57"/>
        <v>#DIV/0!</v>
      </c>
    </row>
    <row r="979" spans="21:35" x14ac:dyDescent="0.2">
      <c r="U979" s="5"/>
      <c r="AD979" s="2">
        <f t="shared" si="54"/>
        <v>0</v>
      </c>
      <c r="AF979" s="2">
        <f t="shared" si="55"/>
        <v>0</v>
      </c>
      <c r="AH979" s="2">
        <f t="shared" si="56"/>
        <v>0</v>
      </c>
      <c r="AI979" s="4" t="e">
        <f t="shared" si="57"/>
        <v>#DIV/0!</v>
      </c>
    </row>
    <row r="980" spans="21:35" x14ac:dyDescent="0.2">
      <c r="U980" s="5"/>
      <c r="AD980" s="2">
        <f t="shared" si="54"/>
        <v>0</v>
      </c>
      <c r="AF980" s="2">
        <f t="shared" si="55"/>
        <v>0</v>
      </c>
      <c r="AH980" s="2">
        <f t="shared" si="56"/>
        <v>0</v>
      </c>
      <c r="AI980" s="4" t="e">
        <f t="shared" si="57"/>
        <v>#DIV/0!</v>
      </c>
    </row>
    <row r="981" spans="21:35" x14ac:dyDescent="0.2">
      <c r="U981" s="5"/>
      <c r="AD981" s="2">
        <f t="shared" si="54"/>
        <v>0</v>
      </c>
      <c r="AF981" s="2">
        <f t="shared" si="55"/>
        <v>0</v>
      </c>
      <c r="AH981" s="2">
        <f t="shared" si="56"/>
        <v>0</v>
      </c>
      <c r="AI981" s="4" t="e">
        <f t="shared" si="57"/>
        <v>#DIV/0!</v>
      </c>
    </row>
    <row r="982" spans="21:35" x14ac:dyDescent="0.2">
      <c r="U982" s="5"/>
      <c r="AD982" s="2">
        <f t="shared" si="54"/>
        <v>0</v>
      </c>
      <c r="AF982" s="2">
        <f t="shared" si="55"/>
        <v>0</v>
      </c>
      <c r="AH982" s="2">
        <f t="shared" si="56"/>
        <v>0</v>
      </c>
      <c r="AI982" s="4" t="e">
        <f t="shared" si="57"/>
        <v>#DIV/0!</v>
      </c>
    </row>
    <row r="985" spans="21:35" x14ac:dyDescent="0.2">
      <c r="AD985" s="2">
        <f>SUM(AD958:AD982)</f>
        <v>0</v>
      </c>
      <c r="AF985" s="2">
        <f>SUM(AF958:AF982)</f>
        <v>0</v>
      </c>
      <c r="AH985" s="2">
        <f>SUM(AH958:AH982)</f>
        <v>0</v>
      </c>
    </row>
  </sheetData>
  <mergeCells count="22">
    <mergeCell ref="A955:F955"/>
    <mergeCell ref="A960:F960"/>
    <mergeCell ref="A963:F963"/>
    <mergeCell ref="A965:F965"/>
    <mergeCell ref="A689:F689"/>
    <mergeCell ref="A807:F807"/>
    <mergeCell ref="A879:F879"/>
    <mergeCell ref="A924:F924"/>
    <mergeCell ref="A951:F951"/>
    <mergeCell ref="A953:F953"/>
    <mergeCell ref="A650:F650"/>
    <mergeCell ref="A6:A7"/>
    <mergeCell ref="B6:F7"/>
    <mergeCell ref="A9:F9"/>
    <mergeCell ref="A59:F59"/>
    <mergeCell ref="A90:F90"/>
    <mergeCell ref="A110:F110"/>
    <mergeCell ref="A121:F121"/>
    <mergeCell ref="A182:F182"/>
    <mergeCell ref="A277:F277"/>
    <mergeCell ref="A322:F322"/>
    <mergeCell ref="A378:F378"/>
  </mergeCells>
  <printOptions horizontalCentered="1"/>
  <pageMargins left="0.23622047244094491" right="0.23622047244094491" top="0.74803149606299213" bottom="0.74803149606299213" header="0.31496062992125984" footer="0.31496062992125984"/>
  <pageSetup paperSize="9" scale="38" fitToHeight="11" orientation="portrait" r:id="rId1"/>
  <headerFooter>
    <oddFooter>Page &amp;P of &amp;N</oddFooter>
  </headerFooter>
  <rowBreaks count="1" manualBreakCount="1">
    <brk id="617"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88 Bedford Road</vt:lpstr>
      <vt:lpstr>'88 Bedford Road'!Print_Area</vt:lpstr>
      <vt:lpstr>'88 Bedford Road'!Print_Titles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Calvin Sedenu</dc:creator>
  <cp:lastModifiedBy>Regina Akinbola</cp:lastModifiedBy>
  <dcterms:created xsi:type="dcterms:W3CDTF">2022-07-29T12:40:12Z</dcterms:created>
  <dcterms:modified xsi:type="dcterms:W3CDTF">2022-08-26T13:46:34Z</dcterms:modified>
</cp:coreProperties>
</file>