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lbl-usershares\users27$\SHudson2\Desktop\"/>
    </mc:Choice>
  </mc:AlternateContent>
  <bookViews>
    <workbookView xWindow="0" yWindow="0" windowWidth="20490" windowHeight="7755" tabRatio="848"/>
  </bookViews>
  <sheets>
    <sheet name="May 2016" sheetId="7" r:id="rId1"/>
    <sheet name="June 2016" sheetId="8" r:id="rId2"/>
    <sheet name="July 2016" sheetId="9" r:id="rId3"/>
    <sheet name="August 2016" sheetId="10" r:id="rId4"/>
    <sheet name="Sept 2016" sheetId="11" r:id="rId5"/>
    <sheet name="Oct 2016" sheetId="12" r:id="rId6"/>
    <sheet name="Nov 2016" sheetId="13" r:id="rId7"/>
    <sheet name="Dec 2016" sheetId="14" r:id="rId8"/>
    <sheet name="Jan 2017" sheetId="15" r:id="rId9"/>
    <sheet name="Feb 2017" sheetId="19" r:id="rId10"/>
    <sheet name="March 2017" sheetId="17" r:id="rId11"/>
    <sheet name="April 2017" sheetId="1" r:id="rId12"/>
    <sheet name="Q1" sheetId="5" r:id="rId13"/>
    <sheet name="Q2" sheetId="2" r:id="rId14"/>
    <sheet name="Q3" sheetId="3" r:id="rId15"/>
    <sheet name="Q4" sheetId="4" r:id="rId16"/>
    <sheet name="Annual or YTD" sheetId="6" r:id="rId17"/>
  </sheets>
  <definedNames>
    <definedName name="_xlnm._FilterDatabase" localSheetId="16" hidden="1">'Annual or YTD'!$A$3:$M$56</definedName>
    <definedName name="_xlnm._FilterDatabase" localSheetId="11" hidden="1">'April 2017'!$A$3:$M$56</definedName>
    <definedName name="_xlnm._FilterDatabase" localSheetId="3" hidden="1">'August 2016'!$A$3:$M$56</definedName>
    <definedName name="_xlnm._FilterDatabase" localSheetId="7" hidden="1">'Dec 2016'!$B$3:$M$56</definedName>
    <definedName name="_xlnm._FilterDatabase" localSheetId="9" hidden="1">'Feb 2017'!$B$3:$M$55</definedName>
    <definedName name="_xlnm._FilterDatabase" localSheetId="8" hidden="1">'Jan 2017'!$B$3:$M$56</definedName>
    <definedName name="_xlnm._FilterDatabase" localSheetId="2" hidden="1">'July 2016'!$A$3:$S$56</definedName>
    <definedName name="_xlnm._FilterDatabase" localSheetId="1" hidden="1">'June 2016'!$A$3:$R$56</definedName>
    <definedName name="_xlnm._FilterDatabase" localSheetId="10" hidden="1">'March 2017'!$A$3:$M$56</definedName>
    <definedName name="_xlnm._FilterDatabase" localSheetId="0" hidden="1">'May 2016'!$A$3:$M$56</definedName>
    <definedName name="_xlnm._FilterDatabase" localSheetId="6" hidden="1">'Nov 2016'!$A$3:$M$56</definedName>
    <definedName name="_xlnm._FilterDatabase" localSheetId="5" hidden="1">'Oct 2016'!$A$2:$M$55</definedName>
    <definedName name="_xlnm._FilterDatabase" localSheetId="12" hidden="1">'Q1'!$A$3:$M$55</definedName>
    <definedName name="_xlnm._FilterDatabase" localSheetId="13" hidden="1">'Q2'!$A$3:$M$56</definedName>
    <definedName name="_xlnm._FilterDatabase" localSheetId="14" hidden="1">'Q3'!$A$3:$M$56</definedName>
    <definedName name="_xlnm._FilterDatabase" localSheetId="15" hidden="1">'Q4'!$A$3:$M$56</definedName>
    <definedName name="_xlnm._FilterDatabase" localSheetId="4" hidden="1">'Sept 2016'!$A$3:$M$3</definedName>
    <definedName name="_xlnm.Print_Area" localSheetId="10">'March 2017'!$A$1:$M$55</definedName>
  </definedNames>
  <calcPr calcId="152511"/>
</workbook>
</file>

<file path=xl/calcChain.xml><?xml version="1.0" encoding="utf-8"?>
<calcChain xmlns="http://schemas.openxmlformats.org/spreadsheetml/2006/main">
  <c r="K22" i="17" l="1"/>
  <c r="K17" i="17" l="1"/>
  <c r="K16" i="17" l="1"/>
  <c r="K16" i="19" l="1"/>
  <c r="K36" i="19"/>
  <c r="K49" i="15" l="1"/>
  <c r="K17" i="15" l="1"/>
  <c r="K8" i="11" l="1"/>
  <c r="K53" i="13" l="1"/>
  <c r="J4" i="2" l="1"/>
  <c r="I4" i="2"/>
  <c r="K28" i="10" l="1"/>
  <c r="J48" i="6" l="1"/>
  <c r="J47" i="6"/>
  <c r="J46" i="6"/>
  <c r="J28" i="6"/>
  <c r="J23" i="6"/>
  <c r="J22" i="6"/>
  <c r="J21" i="6"/>
  <c r="J19" i="6"/>
  <c r="J18" i="6"/>
  <c r="J17" i="6"/>
  <c r="J16" i="6"/>
  <c r="I48" i="6"/>
  <c r="I47" i="6"/>
  <c r="I46" i="6"/>
  <c r="I28" i="6"/>
  <c r="I23" i="6"/>
  <c r="I22" i="6"/>
  <c r="I21" i="6"/>
  <c r="I19" i="6"/>
  <c r="I18" i="6"/>
  <c r="I17" i="6"/>
  <c r="I16" i="6"/>
  <c r="I4" i="3"/>
  <c r="J4" i="3"/>
  <c r="K34" i="2"/>
  <c r="K4" i="2"/>
  <c r="J41" i="5"/>
  <c r="K41" i="5" s="1"/>
  <c r="J31" i="5"/>
  <c r="I31" i="5"/>
  <c r="J11" i="5"/>
  <c r="I11" i="5"/>
  <c r="J10" i="5"/>
  <c r="I10" i="5"/>
  <c r="K4" i="3" l="1"/>
  <c r="K21" i="6"/>
  <c r="K19" i="6"/>
  <c r="K47" i="6"/>
  <c r="K16" i="6"/>
  <c r="K18" i="6"/>
  <c r="K23" i="6"/>
  <c r="K22" i="6"/>
  <c r="K31" i="5"/>
  <c r="K17" i="6"/>
  <c r="K10" i="5"/>
  <c r="K11" i="5"/>
  <c r="K46" i="6"/>
  <c r="K48" i="6"/>
  <c r="K28" i="6"/>
  <c r="K4" i="1"/>
  <c r="K54" i="8" l="1"/>
  <c r="K53" i="8"/>
  <c r="K50" i="8"/>
  <c r="K49" i="8"/>
  <c r="K48" i="8"/>
  <c r="K46" i="8"/>
  <c r="K45" i="8"/>
  <c r="K44" i="8"/>
  <c r="K36" i="8"/>
  <c r="K35" i="8"/>
  <c r="K31" i="8"/>
  <c r="K30" i="8"/>
  <c r="K28" i="8"/>
  <c r="K27" i="8"/>
  <c r="K26" i="8"/>
  <c r="K23" i="8"/>
  <c r="K22" i="8"/>
  <c r="K20" i="8"/>
  <c r="K17" i="8"/>
  <c r="K14" i="8"/>
  <c r="K13" i="8"/>
  <c r="K12" i="8"/>
  <c r="K11" i="8"/>
  <c r="K10" i="8"/>
  <c r="K9" i="8"/>
  <c r="K8" i="8"/>
  <c r="K7" i="8"/>
  <c r="K6" i="8"/>
  <c r="K5" i="8"/>
  <c r="K55" i="9"/>
  <c r="K54" i="9"/>
  <c r="K53" i="9"/>
  <c r="K52" i="9"/>
  <c r="K49" i="9"/>
  <c r="K48" i="9"/>
  <c r="K46" i="9"/>
  <c r="K45" i="9"/>
  <c r="K44" i="9"/>
  <c r="K39" i="9"/>
  <c r="K38" i="9"/>
  <c r="K37" i="9"/>
  <c r="K36" i="9"/>
  <c r="K35" i="9"/>
  <c r="K31" i="9"/>
  <c r="K30" i="9"/>
  <c r="K28" i="9"/>
  <c r="K27" i="9"/>
  <c r="K26" i="9"/>
  <c r="K23" i="9"/>
  <c r="K22" i="9"/>
  <c r="K21" i="9"/>
  <c r="K20" i="9"/>
  <c r="K18" i="9"/>
  <c r="K17" i="9"/>
  <c r="K14" i="9"/>
  <c r="K13" i="9"/>
  <c r="K12" i="9"/>
  <c r="K11" i="9"/>
  <c r="K10" i="9"/>
  <c r="K8" i="9"/>
  <c r="K7" i="9"/>
  <c r="K6" i="9"/>
  <c r="K5" i="9"/>
  <c r="K54" i="10"/>
  <c r="K53" i="10"/>
  <c r="K52" i="10"/>
  <c r="K50" i="10"/>
  <c r="K49" i="10"/>
  <c r="K45" i="10"/>
  <c r="K44" i="10"/>
  <c r="K39" i="10"/>
  <c r="K36" i="10"/>
  <c r="K35" i="10"/>
  <c r="K31" i="10"/>
  <c r="K30" i="10"/>
  <c r="K27" i="10"/>
  <c r="K26" i="10"/>
  <c r="K23" i="10"/>
  <c r="K22" i="10"/>
  <c r="K20" i="10"/>
  <c r="K18" i="10"/>
  <c r="K17" i="10"/>
  <c r="K14" i="10"/>
  <c r="K13" i="10"/>
  <c r="K12" i="10"/>
  <c r="K11" i="10"/>
  <c r="K10" i="10"/>
  <c r="K8" i="10"/>
  <c r="K7" i="10"/>
  <c r="K6" i="10"/>
  <c r="K5" i="10"/>
  <c r="K55" i="11"/>
  <c r="K54" i="11"/>
  <c r="K53" i="11"/>
  <c r="K52" i="11"/>
  <c r="K49" i="11"/>
  <c r="K45" i="11"/>
  <c r="K44" i="11"/>
  <c r="K39" i="11"/>
  <c r="K36" i="11"/>
  <c r="K35" i="11"/>
  <c r="K31" i="11"/>
  <c r="K30" i="11"/>
  <c r="K28" i="11"/>
  <c r="K27" i="11"/>
  <c r="K26" i="11"/>
  <c r="K23" i="11"/>
  <c r="K22" i="11"/>
  <c r="K21" i="11"/>
  <c r="K20" i="11"/>
  <c r="K18" i="11"/>
  <c r="K17" i="11"/>
  <c r="K14" i="11"/>
  <c r="K13" i="11"/>
  <c r="K12" i="11"/>
  <c r="K11" i="11"/>
  <c r="K10" i="11"/>
  <c r="K7" i="11"/>
  <c r="K6" i="11"/>
  <c r="K5" i="11"/>
  <c r="K53" i="12"/>
  <c r="K52" i="12"/>
  <c r="K51" i="12"/>
  <c r="K48" i="12"/>
  <c r="K47" i="12"/>
  <c r="K45" i="12"/>
  <c r="K44" i="12"/>
  <c r="K43" i="12"/>
  <c r="K38" i="12"/>
  <c r="K35" i="12"/>
  <c r="K34" i="12"/>
  <c r="K30" i="12"/>
  <c r="K29" i="12"/>
  <c r="K27" i="12"/>
  <c r="K26" i="12"/>
  <c r="K25" i="12"/>
  <c r="K22" i="12"/>
  <c r="K21" i="12"/>
  <c r="K19" i="12"/>
  <c r="K17" i="12"/>
  <c r="K16" i="12"/>
  <c r="K15" i="12"/>
  <c r="K13" i="12"/>
  <c r="K12" i="12"/>
  <c r="K11" i="12"/>
  <c r="K10" i="12"/>
  <c r="K9" i="12"/>
  <c r="K7" i="12"/>
  <c r="K6" i="12"/>
  <c r="K5" i="12"/>
  <c r="K4" i="12"/>
  <c r="K54" i="13"/>
  <c r="K52" i="13"/>
  <c r="K50" i="13"/>
  <c r="K49" i="13"/>
  <c r="K45" i="13"/>
  <c r="K44" i="13"/>
  <c r="K39" i="13"/>
  <c r="K36" i="13"/>
  <c r="K35" i="13"/>
  <c r="K31" i="13"/>
  <c r="K30" i="13"/>
  <c r="K28" i="13"/>
  <c r="K27" i="13"/>
  <c r="K26" i="13"/>
  <c r="K23" i="13"/>
  <c r="K22" i="13"/>
  <c r="K20" i="13"/>
  <c r="K19" i="13"/>
  <c r="K18" i="13"/>
  <c r="K17" i="13"/>
  <c r="K14" i="13"/>
  <c r="K13" i="13"/>
  <c r="K12" i="13"/>
  <c r="K11" i="13"/>
  <c r="K10" i="13"/>
  <c r="K8" i="13"/>
  <c r="K7" i="13"/>
  <c r="K6" i="13"/>
  <c r="K5" i="13"/>
  <c r="K54" i="14"/>
  <c r="K53" i="14"/>
  <c r="K52" i="14"/>
  <c r="K49" i="14"/>
  <c r="K45" i="14"/>
  <c r="K44" i="14"/>
  <c r="K36" i="14"/>
  <c r="K35" i="14"/>
  <c r="K32" i="14"/>
  <c r="K31" i="14"/>
  <c r="K30" i="14"/>
  <c r="K28" i="14"/>
  <c r="K27" i="14"/>
  <c r="K26" i="14"/>
  <c r="K25" i="14"/>
  <c r="K22" i="14"/>
  <c r="K18" i="14"/>
  <c r="K17" i="14"/>
  <c r="K16" i="14"/>
  <c r="K14" i="14"/>
  <c r="K13" i="14"/>
  <c r="K12" i="14"/>
  <c r="K11" i="14"/>
  <c r="K8" i="14"/>
  <c r="K7" i="14"/>
  <c r="K6" i="14"/>
  <c r="K5" i="14"/>
  <c r="K54" i="1"/>
  <c r="K53" i="1"/>
  <c r="K52" i="1"/>
  <c r="K49" i="1"/>
  <c r="K47" i="1"/>
  <c r="K46" i="1"/>
  <c r="K45" i="1"/>
  <c r="K44" i="1"/>
  <c r="K36" i="1"/>
  <c r="K35" i="1"/>
  <c r="K30" i="1"/>
  <c r="K28" i="1"/>
  <c r="K27" i="1"/>
  <c r="K26" i="1"/>
  <c r="K23" i="1"/>
  <c r="K22" i="1"/>
  <c r="K20" i="1"/>
  <c r="K18" i="1"/>
  <c r="K17" i="1"/>
  <c r="K16" i="1"/>
  <c r="K15" i="1"/>
  <c r="K14" i="1"/>
  <c r="K13" i="1"/>
  <c r="K12" i="1"/>
  <c r="K11" i="1"/>
  <c r="K10" i="1"/>
  <c r="K8" i="1"/>
  <c r="K7" i="1"/>
  <c r="K6" i="1"/>
  <c r="K5" i="1"/>
  <c r="K4" i="14"/>
  <c r="K4" i="13"/>
  <c r="K3" i="12"/>
  <c r="K4" i="11"/>
  <c r="K4" i="10"/>
  <c r="K4" i="9"/>
  <c r="K4" i="8"/>
  <c r="K54" i="7"/>
  <c r="K53" i="7"/>
  <c r="K52" i="7"/>
  <c r="K50" i="7"/>
  <c r="K49" i="7"/>
  <c r="K22" i="7"/>
  <c r="K20" i="7"/>
  <c r="K11" i="7"/>
  <c r="K10" i="7"/>
  <c r="K8" i="7"/>
  <c r="I5" i="4" l="1"/>
  <c r="J5" i="4"/>
  <c r="K5" i="4" s="1"/>
  <c r="I6" i="4"/>
  <c r="J6" i="4"/>
  <c r="I7" i="4"/>
  <c r="J7" i="4"/>
  <c r="I8" i="4"/>
  <c r="J8" i="4"/>
  <c r="I10" i="4"/>
  <c r="J10" i="4"/>
  <c r="K10" i="4" s="1"/>
  <c r="I11" i="4"/>
  <c r="J11" i="4"/>
  <c r="K11" i="4" s="1"/>
  <c r="I12" i="4"/>
  <c r="J12" i="4"/>
  <c r="I13" i="4"/>
  <c r="J13" i="4"/>
  <c r="K13" i="4" s="1"/>
  <c r="I14" i="4"/>
  <c r="J14" i="4"/>
  <c r="K14" i="4" s="1"/>
  <c r="I15" i="4"/>
  <c r="J15" i="4"/>
  <c r="I16" i="4"/>
  <c r="J16" i="4"/>
  <c r="I17" i="4"/>
  <c r="J17" i="4"/>
  <c r="I18" i="4"/>
  <c r="J18" i="4"/>
  <c r="I19" i="4"/>
  <c r="J19" i="4"/>
  <c r="I20" i="4"/>
  <c r="J20" i="4"/>
  <c r="I21" i="4"/>
  <c r="J21" i="4"/>
  <c r="I23" i="4"/>
  <c r="J23" i="4"/>
  <c r="I24" i="4"/>
  <c r="J24" i="4"/>
  <c r="I25" i="4"/>
  <c r="J25" i="4"/>
  <c r="I26" i="4"/>
  <c r="J26" i="4"/>
  <c r="I27" i="4"/>
  <c r="J27" i="4"/>
  <c r="I28" i="4"/>
  <c r="J28" i="4"/>
  <c r="I29" i="4"/>
  <c r="J29" i="4"/>
  <c r="I30" i="4"/>
  <c r="J30" i="4"/>
  <c r="I31" i="4"/>
  <c r="J31" i="4"/>
  <c r="K31" i="4" s="1"/>
  <c r="I32" i="4"/>
  <c r="J32" i="4"/>
  <c r="K32" i="4" s="1"/>
  <c r="I33" i="4"/>
  <c r="J33" i="4"/>
  <c r="I34" i="4"/>
  <c r="J34" i="4"/>
  <c r="K34" i="4" s="1"/>
  <c r="I35" i="4"/>
  <c r="J35" i="4"/>
  <c r="I36" i="4"/>
  <c r="J36" i="4"/>
  <c r="I37" i="4"/>
  <c r="J37" i="4"/>
  <c r="I38" i="4"/>
  <c r="J38" i="4"/>
  <c r="K38" i="4" s="1"/>
  <c r="I39" i="4"/>
  <c r="J39" i="4"/>
  <c r="K39" i="4" s="1"/>
  <c r="I40" i="4"/>
  <c r="J40" i="4"/>
  <c r="K40" i="4" s="1"/>
  <c r="I41" i="4"/>
  <c r="J41" i="4"/>
  <c r="K41" i="4" s="1"/>
  <c r="I42" i="4"/>
  <c r="J42" i="4"/>
  <c r="K42" i="4" s="1"/>
  <c r="I43" i="4"/>
  <c r="J43" i="4"/>
  <c r="K43" i="4" s="1"/>
  <c r="I44" i="4"/>
  <c r="J44" i="4"/>
  <c r="K44" i="4" s="1"/>
  <c r="I45" i="4"/>
  <c r="J45" i="4"/>
  <c r="I46" i="4"/>
  <c r="J46" i="4"/>
  <c r="I47" i="4"/>
  <c r="J47" i="4"/>
  <c r="I48" i="4"/>
  <c r="J48" i="4"/>
  <c r="I49" i="4"/>
  <c r="J49" i="4"/>
  <c r="I50" i="4"/>
  <c r="J50" i="4"/>
  <c r="I51" i="4"/>
  <c r="J51" i="4"/>
  <c r="K51" i="4" s="1"/>
  <c r="I52" i="4"/>
  <c r="J52" i="4"/>
  <c r="I53" i="4"/>
  <c r="J53" i="4"/>
  <c r="I54" i="4"/>
  <c r="J54" i="4"/>
  <c r="I55" i="4"/>
  <c r="J55" i="4"/>
  <c r="J4" i="4"/>
  <c r="I4" i="4"/>
  <c r="K33" i="4" l="1"/>
  <c r="K7" i="4"/>
  <c r="K6" i="4"/>
  <c r="K53" i="4"/>
  <c r="K54" i="4"/>
  <c r="K4" i="4"/>
  <c r="K50" i="4"/>
  <c r="K48" i="4"/>
  <c r="K46" i="4"/>
  <c r="K36" i="4"/>
  <c r="K49" i="4"/>
  <c r="K45" i="4"/>
  <c r="K35" i="4"/>
  <c r="K18" i="4"/>
  <c r="K16" i="4"/>
  <c r="K8" i="4"/>
  <c r="K12" i="4"/>
  <c r="K20" i="4"/>
  <c r="K53" i="17" l="1"/>
  <c r="K49" i="17"/>
  <c r="K27" i="17"/>
  <c r="K26" i="17"/>
  <c r="K23" i="17"/>
  <c r="K20" i="17"/>
  <c r="K14" i="17"/>
  <c r="K13" i="17"/>
  <c r="K12" i="17"/>
  <c r="K11" i="17"/>
  <c r="K10" i="17"/>
  <c r="K8" i="17"/>
  <c r="K7" i="17" l="1"/>
  <c r="K6" i="17"/>
  <c r="K5" i="17"/>
  <c r="K4" i="17"/>
  <c r="K30" i="4" l="1"/>
  <c r="K28" i="4"/>
  <c r="K27" i="4"/>
  <c r="K26" i="4"/>
  <c r="K49" i="19" l="1"/>
  <c r="K54" i="19" l="1"/>
  <c r="K53" i="19"/>
  <c r="K45" i="19"/>
  <c r="K44" i="19"/>
  <c r="K35" i="19"/>
  <c r="K30" i="19"/>
  <c r="K28" i="19"/>
  <c r="K27" i="19"/>
  <c r="K26" i="19"/>
  <c r="K22" i="19"/>
  <c r="K20" i="19"/>
  <c r="K14" i="19"/>
  <c r="K13" i="19"/>
  <c r="K12" i="19"/>
  <c r="K11" i="19"/>
  <c r="K10" i="19"/>
  <c r="K8" i="19"/>
  <c r="K7" i="19"/>
  <c r="K6" i="19"/>
  <c r="K5" i="19"/>
  <c r="K4" i="19"/>
  <c r="K54" i="15" l="1"/>
  <c r="K53" i="15"/>
  <c r="K50" i="15"/>
  <c r="K45" i="15"/>
  <c r="K44" i="15"/>
  <c r="K36" i="15"/>
  <c r="K35" i="15"/>
  <c r="K30" i="15"/>
  <c r="K28" i="15"/>
  <c r="K27" i="15"/>
  <c r="K26" i="15"/>
  <c r="K22" i="15"/>
  <c r="K18" i="15"/>
  <c r="K14" i="15"/>
  <c r="K13" i="15"/>
  <c r="K12" i="15"/>
  <c r="K11" i="15"/>
  <c r="K10" i="15"/>
  <c r="K8" i="15"/>
  <c r="K7" i="15"/>
  <c r="K6" i="15"/>
  <c r="K5" i="15"/>
  <c r="K4" i="15"/>
  <c r="I50" i="2" l="1"/>
  <c r="J5" i="6" l="1"/>
  <c r="J6" i="6"/>
  <c r="J7" i="6"/>
  <c r="J8" i="6"/>
  <c r="J9" i="6"/>
  <c r="J10" i="6"/>
  <c r="J11" i="6"/>
  <c r="J12" i="6"/>
  <c r="J13" i="6"/>
  <c r="J14" i="6"/>
  <c r="J15" i="6"/>
  <c r="J20" i="6"/>
  <c r="J24" i="6"/>
  <c r="J25" i="6"/>
  <c r="J26" i="6"/>
  <c r="J27" i="6"/>
  <c r="J29" i="6"/>
  <c r="J30" i="6"/>
  <c r="J31" i="6"/>
  <c r="J32" i="6"/>
  <c r="J33" i="6"/>
  <c r="J34" i="6"/>
  <c r="J35" i="6"/>
  <c r="J36" i="6"/>
  <c r="J37" i="6"/>
  <c r="J38" i="6"/>
  <c r="J39" i="6"/>
  <c r="J40" i="6"/>
  <c r="J41" i="6"/>
  <c r="J42" i="6"/>
  <c r="J43" i="6"/>
  <c r="J44" i="6"/>
  <c r="J45" i="6"/>
  <c r="J49" i="6"/>
  <c r="J50" i="6"/>
  <c r="J51" i="6"/>
  <c r="J53" i="6"/>
  <c r="J54" i="6"/>
  <c r="J55" i="6"/>
  <c r="I5" i="6"/>
  <c r="I6" i="6"/>
  <c r="I7" i="6"/>
  <c r="I8" i="6"/>
  <c r="I9" i="6"/>
  <c r="I10" i="6"/>
  <c r="I11" i="6"/>
  <c r="I12" i="6"/>
  <c r="I13" i="6"/>
  <c r="I14" i="6"/>
  <c r="I15" i="6"/>
  <c r="I20" i="6"/>
  <c r="I24" i="6"/>
  <c r="I25" i="6"/>
  <c r="I26" i="6"/>
  <c r="I27" i="6"/>
  <c r="I29" i="6"/>
  <c r="I30" i="6"/>
  <c r="I31" i="6"/>
  <c r="I32" i="6"/>
  <c r="I33" i="6"/>
  <c r="I34" i="6"/>
  <c r="I35" i="6"/>
  <c r="I36" i="6"/>
  <c r="I37" i="6"/>
  <c r="I38" i="6"/>
  <c r="I39" i="6"/>
  <c r="I40" i="6"/>
  <c r="I41" i="6"/>
  <c r="I42" i="6"/>
  <c r="I43" i="6"/>
  <c r="I44" i="6"/>
  <c r="I45" i="6"/>
  <c r="I49" i="6"/>
  <c r="I50" i="6"/>
  <c r="I51" i="6"/>
  <c r="I53" i="6"/>
  <c r="I54" i="6"/>
  <c r="I55" i="6"/>
  <c r="K15" i="6" l="1"/>
  <c r="K20" i="6"/>
  <c r="K12" i="6"/>
  <c r="K8" i="6"/>
  <c r="K53" i="6"/>
  <c r="K49" i="6"/>
  <c r="K45" i="6"/>
  <c r="K41" i="6"/>
  <c r="K37" i="6"/>
  <c r="K33" i="6"/>
  <c r="K29" i="6"/>
  <c r="K13" i="6"/>
  <c r="K9" i="6"/>
  <c r="K5" i="6"/>
  <c r="K54" i="6"/>
  <c r="K50" i="6"/>
  <c r="K42" i="6"/>
  <c r="K38" i="6"/>
  <c r="K34" i="6"/>
  <c r="K30" i="6"/>
  <c r="K26" i="6"/>
  <c r="K14" i="6"/>
  <c r="K10" i="6"/>
  <c r="K6" i="6"/>
  <c r="K44" i="6"/>
  <c r="K40" i="6"/>
  <c r="K36" i="6"/>
  <c r="K32" i="6"/>
  <c r="K24" i="6"/>
  <c r="K55" i="6"/>
  <c r="K51" i="6"/>
  <c r="K43" i="6"/>
  <c r="K39" i="6"/>
  <c r="K35" i="6"/>
  <c r="K31" i="6"/>
  <c r="K27" i="6"/>
  <c r="K11" i="6"/>
  <c r="K7" i="6"/>
  <c r="K25" i="6"/>
  <c r="I4" i="5" l="1"/>
  <c r="I41" i="5" l="1"/>
  <c r="J54" i="5" l="1"/>
  <c r="J55" i="5"/>
  <c r="I54" i="5"/>
  <c r="I55" i="5"/>
  <c r="J54" i="2"/>
  <c r="J55" i="2"/>
  <c r="I54" i="2"/>
  <c r="I55" i="2"/>
  <c r="J54" i="3"/>
  <c r="J55" i="3"/>
  <c r="I54" i="3"/>
  <c r="I55" i="3"/>
  <c r="J5" i="3"/>
  <c r="J6" i="3"/>
  <c r="J7" i="3"/>
  <c r="J8" i="3"/>
  <c r="J9" i="3"/>
  <c r="J10" i="3"/>
  <c r="J11" i="3"/>
  <c r="J12" i="3"/>
  <c r="J13" i="3"/>
  <c r="J14" i="3"/>
  <c r="J15" i="3"/>
  <c r="J16" i="3"/>
  <c r="J17" i="3"/>
  <c r="J18" i="3"/>
  <c r="J19" i="3"/>
  <c r="J20" i="3"/>
  <c r="J21" i="3"/>
  <c r="J23" i="3"/>
  <c r="J24" i="3"/>
  <c r="J25" i="3"/>
  <c r="J26" i="3"/>
  <c r="J27" i="3"/>
  <c r="J28" i="3"/>
  <c r="J29" i="3"/>
  <c r="J30" i="3"/>
  <c r="J31" i="3"/>
  <c r="J32" i="3"/>
  <c r="J33" i="3"/>
  <c r="K33" i="3" s="1"/>
  <c r="J34" i="3"/>
  <c r="K34" i="3" s="1"/>
  <c r="J35" i="3"/>
  <c r="J36" i="3"/>
  <c r="J37" i="3"/>
  <c r="J38" i="3"/>
  <c r="K38" i="3" s="1"/>
  <c r="J39" i="3"/>
  <c r="J40" i="3"/>
  <c r="K40" i="3" s="1"/>
  <c r="J41" i="3"/>
  <c r="K41" i="3" s="1"/>
  <c r="J42" i="3"/>
  <c r="K42" i="3" s="1"/>
  <c r="J43" i="3"/>
  <c r="K43" i="3" s="1"/>
  <c r="J44" i="3"/>
  <c r="J45" i="3"/>
  <c r="J46" i="3"/>
  <c r="J47" i="3"/>
  <c r="J48" i="3"/>
  <c r="J49" i="3"/>
  <c r="J50" i="3"/>
  <c r="J51" i="3"/>
  <c r="K51" i="3" s="1"/>
  <c r="J52" i="3"/>
  <c r="J53"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J5" i="2"/>
  <c r="J6" i="2"/>
  <c r="J7" i="2"/>
  <c r="K7" i="2" s="1"/>
  <c r="J8" i="2"/>
  <c r="J9" i="2"/>
  <c r="J10" i="2"/>
  <c r="K10" i="2" s="1"/>
  <c r="J11" i="2"/>
  <c r="K11" i="2" s="1"/>
  <c r="J12" i="2"/>
  <c r="J13" i="2"/>
  <c r="K13" i="2" s="1"/>
  <c r="J14" i="2"/>
  <c r="K14" i="2" s="1"/>
  <c r="J15" i="2"/>
  <c r="J16" i="2"/>
  <c r="J17" i="2"/>
  <c r="J18" i="2"/>
  <c r="J19" i="2"/>
  <c r="J20" i="2"/>
  <c r="J21" i="2"/>
  <c r="J23" i="2"/>
  <c r="J24" i="2"/>
  <c r="J25" i="2"/>
  <c r="J26" i="2"/>
  <c r="J27" i="2"/>
  <c r="J28" i="2"/>
  <c r="J29" i="2"/>
  <c r="J31" i="2"/>
  <c r="J32" i="2"/>
  <c r="K32" i="2" s="1"/>
  <c r="J33" i="2"/>
  <c r="K33" i="2" s="1"/>
  <c r="J34" i="2"/>
  <c r="J35" i="2"/>
  <c r="J36" i="2"/>
  <c r="J37" i="2"/>
  <c r="J38" i="2"/>
  <c r="K38" i="2" s="1"/>
  <c r="J39" i="2"/>
  <c r="J40" i="2"/>
  <c r="K40" i="2" s="1"/>
  <c r="J41" i="2"/>
  <c r="K41" i="2" s="1"/>
  <c r="J42" i="2"/>
  <c r="K42" i="2" s="1"/>
  <c r="J43" i="2"/>
  <c r="K43" i="2" s="1"/>
  <c r="J44" i="2"/>
  <c r="J45" i="2"/>
  <c r="J46" i="2"/>
  <c r="J47" i="2"/>
  <c r="J48" i="2"/>
  <c r="J49" i="2"/>
  <c r="J50" i="2"/>
  <c r="J51" i="2"/>
  <c r="K51" i="2" s="1"/>
  <c r="J52" i="2"/>
  <c r="J53" i="2"/>
  <c r="I5" i="2"/>
  <c r="I6" i="2"/>
  <c r="I7" i="2"/>
  <c r="I8" i="2"/>
  <c r="I9" i="2"/>
  <c r="I10" i="2"/>
  <c r="I11" i="2"/>
  <c r="I12" i="2"/>
  <c r="I13" i="2"/>
  <c r="I14" i="2"/>
  <c r="I15" i="2"/>
  <c r="I16" i="2"/>
  <c r="I17" i="2"/>
  <c r="I18" i="2"/>
  <c r="I19" i="2"/>
  <c r="I20" i="2"/>
  <c r="I21" i="2"/>
  <c r="I22" i="2"/>
  <c r="I23" i="2"/>
  <c r="I24" i="2"/>
  <c r="I25" i="2"/>
  <c r="I26" i="2"/>
  <c r="I27" i="2"/>
  <c r="I28" i="2"/>
  <c r="I29" i="2"/>
  <c r="I31" i="2"/>
  <c r="I32" i="2"/>
  <c r="I33" i="2"/>
  <c r="I34" i="2"/>
  <c r="I35" i="2"/>
  <c r="I36" i="2"/>
  <c r="I37" i="2"/>
  <c r="I38" i="2"/>
  <c r="I39" i="2"/>
  <c r="I40" i="2"/>
  <c r="I41" i="2"/>
  <c r="I42" i="2"/>
  <c r="I43" i="2"/>
  <c r="I44" i="2"/>
  <c r="I45" i="2"/>
  <c r="I46" i="2"/>
  <c r="I47" i="2"/>
  <c r="I48" i="2"/>
  <c r="I49" i="2"/>
  <c r="I51" i="2"/>
  <c r="I52" i="2"/>
  <c r="I53" i="2"/>
  <c r="J5" i="5"/>
  <c r="J6" i="5"/>
  <c r="J7" i="5"/>
  <c r="J8" i="5"/>
  <c r="J9" i="5"/>
  <c r="J12" i="5"/>
  <c r="J13" i="5"/>
  <c r="J14" i="5"/>
  <c r="J15" i="5"/>
  <c r="J16" i="5"/>
  <c r="J17" i="5"/>
  <c r="J18" i="5"/>
  <c r="J19" i="5"/>
  <c r="J20" i="5"/>
  <c r="J21" i="5"/>
  <c r="J22" i="5"/>
  <c r="J23" i="5"/>
  <c r="J24" i="5"/>
  <c r="J25" i="5"/>
  <c r="J26" i="5"/>
  <c r="J27" i="5"/>
  <c r="J28" i="5"/>
  <c r="J29" i="5"/>
  <c r="J30" i="5"/>
  <c r="J32" i="5"/>
  <c r="J33" i="5"/>
  <c r="K33" i="5" s="1"/>
  <c r="J34" i="5"/>
  <c r="K34" i="5" s="1"/>
  <c r="J36" i="5"/>
  <c r="J37" i="5"/>
  <c r="J38" i="5"/>
  <c r="K38" i="5" s="1"/>
  <c r="J39" i="5"/>
  <c r="J40" i="5"/>
  <c r="K40" i="5" s="1"/>
  <c r="J42" i="5"/>
  <c r="K42" i="5" s="1"/>
  <c r="J43" i="5"/>
  <c r="K43" i="5" s="1"/>
  <c r="J44" i="5"/>
  <c r="J45" i="5"/>
  <c r="J46" i="5"/>
  <c r="J47" i="5"/>
  <c r="J48" i="5"/>
  <c r="J49" i="5"/>
  <c r="J51" i="5"/>
  <c r="K51" i="5" s="1"/>
  <c r="J52" i="5"/>
  <c r="J53" i="5"/>
  <c r="J4" i="5"/>
  <c r="K4" i="5" s="1"/>
  <c r="I5" i="5"/>
  <c r="I6" i="5"/>
  <c r="I7" i="5"/>
  <c r="I8" i="5"/>
  <c r="I9" i="5"/>
  <c r="I12" i="5"/>
  <c r="I13" i="5"/>
  <c r="I14" i="5"/>
  <c r="I15" i="5"/>
  <c r="I16" i="5"/>
  <c r="I17" i="5"/>
  <c r="I18" i="5"/>
  <c r="K18" i="5" s="1"/>
  <c r="I19" i="5"/>
  <c r="I20" i="5"/>
  <c r="I21" i="5"/>
  <c r="I23" i="5"/>
  <c r="I24" i="5"/>
  <c r="I25" i="5"/>
  <c r="I26" i="5"/>
  <c r="I27" i="5"/>
  <c r="I28" i="5"/>
  <c r="I29" i="5"/>
  <c r="I30" i="5"/>
  <c r="I32" i="5"/>
  <c r="I33" i="5"/>
  <c r="I34" i="5"/>
  <c r="I36" i="5"/>
  <c r="I37" i="5"/>
  <c r="I38" i="5"/>
  <c r="I39" i="5"/>
  <c r="I40" i="5"/>
  <c r="I42" i="5"/>
  <c r="I43" i="5"/>
  <c r="I44" i="5"/>
  <c r="I45" i="5"/>
  <c r="I46" i="5"/>
  <c r="I47" i="5"/>
  <c r="I48" i="5"/>
  <c r="I49" i="5"/>
  <c r="I51" i="5"/>
  <c r="I52" i="5"/>
  <c r="I53" i="5"/>
  <c r="K32" i="3" l="1"/>
  <c r="K31" i="3"/>
  <c r="K14" i="3"/>
  <c r="K7" i="3"/>
  <c r="K6" i="3"/>
  <c r="K5" i="3"/>
  <c r="K44" i="3"/>
  <c r="K39" i="3"/>
  <c r="K53" i="3"/>
  <c r="K10" i="3"/>
  <c r="K13" i="3"/>
  <c r="K54" i="3"/>
  <c r="K11" i="3"/>
  <c r="K5" i="2"/>
  <c r="K31" i="2"/>
  <c r="K6" i="2"/>
  <c r="K44" i="2"/>
  <c r="K39" i="2"/>
  <c r="K54" i="2"/>
  <c r="K53" i="2"/>
  <c r="K9" i="2"/>
  <c r="K19" i="5"/>
  <c r="K16" i="5"/>
  <c r="K15" i="5"/>
  <c r="K17" i="5"/>
  <c r="K5" i="5"/>
  <c r="K14" i="5"/>
  <c r="K53" i="5"/>
  <c r="K44" i="5"/>
  <c r="K39" i="5"/>
  <c r="K13" i="5"/>
  <c r="K7" i="5"/>
  <c r="K6" i="5"/>
  <c r="K54" i="5"/>
  <c r="K32" i="5"/>
  <c r="K21" i="2"/>
  <c r="K17" i="2"/>
  <c r="K49" i="3"/>
  <c r="K45" i="3"/>
  <c r="K37" i="3"/>
  <c r="K29" i="3"/>
  <c r="K25" i="3"/>
  <c r="K21" i="3"/>
  <c r="K9" i="3"/>
  <c r="K49" i="2"/>
  <c r="K45" i="2"/>
  <c r="K37" i="2"/>
  <c r="K25" i="2"/>
  <c r="K29" i="2"/>
  <c r="K50" i="2"/>
  <c r="K46" i="2"/>
  <c r="K30" i="2"/>
  <c r="K26" i="2"/>
  <c r="K22" i="2"/>
  <c r="K18" i="2"/>
  <c r="K55" i="2"/>
  <c r="I4" i="6"/>
  <c r="K52" i="2"/>
  <c r="K48" i="2"/>
  <c r="K36" i="2"/>
  <c r="K28" i="2"/>
  <c r="K24" i="2"/>
  <c r="K20" i="2"/>
  <c r="K16" i="2"/>
  <c r="K12" i="2"/>
  <c r="K8" i="2"/>
  <c r="K47" i="2"/>
  <c r="K35" i="2"/>
  <c r="K27" i="2"/>
  <c r="K23" i="2"/>
  <c r="K19" i="2"/>
  <c r="K15" i="2"/>
  <c r="K50" i="3"/>
  <c r="K26" i="3"/>
  <c r="K18" i="3"/>
  <c r="K52" i="3"/>
  <c r="K48" i="3"/>
  <c r="K36" i="3"/>
  <c r="K28" i="3"/>
  <c r="K24" i="3"/>
  <c r="K20" i="3"/>
  <c r="K16" i="3"/>
  <c r="K12" i="3"/>
  <c r="K8" i="3"/>
  <c r="K46" i="3"/>
  <c r="K30" i="3"/>
  <c r="K47" i="3"/>
  <c r="K35" i="3"/>
  <c r="K27" i="3"/>
  <c r="K23" i="3"/>
  <c r="K19" i="3"/>
  <c r="K15" i="3"/>
  <c r="K55" i="3"/>
  <c r="J4" i="6"/>
  <c r="K50" i="5"/>
  <c r="K46" i="5"/>
  <c r="K30" i="5"/>
  <c r="K26" i="5"/>
  <c r="K22" i="5"/>
  <c r="K47" i="5"/>
  <c r="K35" i="5"/>
  <c r="K27" i="5"/>
  <c r="K23" i="5"/>
  <c r="K52" i="5"/>
  <c r="K48" i="5"/>
  <c r="K36" i="5"/>
  <c r="K28" i="5"/>
  <c r="K24" i="5"/>
  <c r="K20" i="5"/>
  <c r="K12" i="5"/>
  <c r="K8" i="5"/>
  <c r="K49" i="5"/>
  <c r="K45" i="5"/>
  <c r="K37" i="5"/>
  <c r="K29" i="5"/>
  <c r="K25" i="5"/>
  <c r="K21" i="5"/>
  <c r="K55" i="5"/>
  <c r="K4" i="6" l="1"/>
  <c r="N30" i="9"/>
  <c r="N5" i="9"/>
  <c r="O44" i="9"/>
  <c r="N36" i="9"/>
  <c r="N24" i="9"/>
  <c r="N47" i="9"/>
  <c r="N6" i="9"/>
  <c r="O35" i="9"/>
  <c r="P17" i="9"/>
  <c r="N17" i="9"/>
  <c r="N11" i="9"/>
  <c r="P11" i="9" s="1"/>
  <c r="O43" i="9"/>
  <c r="N7" i="9"/>
  <c r="N19" i="9"/>
  <c r="N37" i="9"/>
  <c r="N27" i="9"/>
  <c r="N48" i="9"/>
  <c r="N9" i="9"/>
  <c r="P9" i="9"/>
  <c r="N45" i="9"/>
  <c r="N42" i="9"/>
  <c r="N46" i="9"/>
  <c r="P46" i="9" s="1"/>
  <c r="N34" i="9"/>
  <c r="N54" i="9"/>
  <c r="N20" i="9"/>
  <c r="P20" i="9" s="1"/>
  <c r="N29" i="9"/>
  <c r="N31" i="9"/>
  <c r="O25" i="9"/>
  <c r="N39" i="9"/>
  <c r="N21" i="9"/>
  <c r="N18" i="9"/>
  <c r="N35" i="9"/>
  <c r="P35" i="9" s="1"/>
  <c r="O11" i="9"/>
  <c r="O52" i="9"/>
  <c r="N52" i="9"/>
  <c r="O42" i="9"/>
  <c r="P42" i="9" s="1"/>
  <c r="O16" i="9"/>
  <c r="N4" i="9"/>
  <c r="P4" i="9" s="1"/>
  <c r="N15" i="9"/>
  <c r="N26" i="9"/>
  <c r="O5" i="9"/>
  <c r="N8" i="9"/>
  <c r="O29" i="9"/>
  <c r="P29" i="9" s="1"/>
  <c r="O51" i="9"/>
  <c r="N32" i="9"/>
  <c r="N50" i="9"/>
  <c r="N28" i="9"/>
  <c r="O40" i="9"/>
  <c r="N16" i="9"/>
  <c r="P16" i="9" s="1"/>
  <c r="O46" i="9"/>
  <c r="N49" i="9"/>
  <c r="O17" i="9"/>
  <c r="O18" i="9"/>
  <c r="N10" i="9"/>
  <c r="O53" i="9"/>
  <c r="O20" i="9"/>
  <c r="O54" i="9"/>
  <c r="P54" i="9" s="1"/>
  <c r="N33" i="9"/>
  <c r="P33" i="9" s="1"/>
  <c r="N51" i="9"/>
  <c r="O26" i="9"/>
  <c r="P26" i="9" s="1"/>
  <c r="O48" i="9"/>
  <c r="P48" i="9" s="1"/>
  <c r="N40" i="9"/>
  <c r="O36" i="9"/>
  <c r="N43" i="9"/>
  <c r="P43" i="9"/>
  <c r="O45" i="9"/>
  <c r="O8" i="9"/>
  <c r="O34" i="9"/>
  <c r="O33" i="9"/>
  <c r="N13" i="9"/>
  <c r="P13" i="9" s="1"/>
  <c r="N44" i="9"/>
  <c r="P44" i="9" s="1"/>
  <c r="N38" i="9"/>
  <c r="O31" i="9"/>
  <c r="N25" i="9"/>
  <c r="O6" i="9"/>
  <c r="O4" i="9"/>
  <c r="O37" i="9"/>
  <c r="O28" i="9"/>
  <c r="N12" i="9"/>
  <c r="P12" i="9" s="1"/>
  <c r="O27" i="9"/>
  <c r="O21" i="9"/>
  <c r="N23" i="9"/>
  <c r="P23" i="9" s="1"/>
  <c r="O12" i="9"/>
  <c r="O9" i="9"/>
  <c r="O30" i="9"/>
  <c r="O32" i="9"/>
  <c r="O10" i="9"/>
  <c r="N53" i="9"/>
  <c r="P53" i="9" s="1"/>
  <c r="O24" i="9"/>
  <c r="N14" i="9"/>
  <c r="O47" i="9"/>
  <c r="P47" i="9" s="1"/>
  <c r="O15" i="9"/>
  <c r="N22" i="9"/>
  <c r="O23" i="9"/>
  <c r="O19" i="9"/>
  <c r="P19" i="9" s="1"/>
  <c r="O50" i="9"/>
  <c r="P50" i="9" s="1"/>
  <c r="O38" i="9"/>
  <c r="P38" i="9" s="1"/>
  <c r="O39" i="9"/>
  <c r="O49" i="9"/>
  <c r="P49" i="9" s="1"/>
  <c r="O14" i="9"/>
  <c r="P14" i="9" s="1"/>
  <c r="N41" i="9"/>
  <c r="O41" i="9"/>
  <c r="O13" i="9"/>
  <c r="O7" i="9"/>
  <c r="P34" i="9" l="1"/>
  <c r="P18" i="9"/>
  <c r="P8" i="9"/>
  <c r="P21" i="9"/>
  <c r="P41" i="9"/>
  <c r="P10" i="9"/>
  <c r="P27" i="9"/>
  <c r="P45" i="9"/>
  <c r="P7" i="9"/>
  <c r="P5" i="9"/>
  <c r="P32" i="9"/>
  <c r="P15" i="9"/>
  <c r="P24" i="9"/>
  <c r="P40" i="9"/>
  <c r="P37" i="9"/>
  <c r="P31" i="9"/>
  <c r="P6" i="9"/>
  <c r="P36" i="9"/>
  <c r="P30" i="9"/>
  <c r="P28" i="9"/>
  <c r="P39" i="9"/>
  <c r="S44" i="9" l="1"/>
  <c r="Q44" i="9"/>
  <c r="Q7" i="9"/>
  <c r="S7" i="9"/>
  <c r="Q33" i="9"/>
  <c r="S33" i="9"/>
  <c r="S31" i="9"/>
  <c r="Q31" i="9"/>
  <c r="S17" i="9"/>
  <c r="Q17" i="9"/>
  <c r="S49" i="9"/>
  <c r="Q49" i="9"/>
  <c r="R32" i="9"/>
  <c r="Q40" i="9"/>
  <c r="S40" i="9"/>
  <c r="S48" i="9"/>
  <c r="Q48" i="9"/>
  <c r="R53" i="9"/>
  <c r="Q37" i="9"/>
  <c r="S37" i="9"/>
  <c r="Q41" i="9"/>
  <c r="S41" i="9"/>
  <c r="S22" i="9"/>
  <c r="Q22" i="9"/>
  <c r="Q14" i="9"/>
  <c r="S14" i="9"/>
  <c r="R40" i="9"/>
  <c r="R12" i="9"/>
  <c r="S16" i="9"/>
  <c r="Q16" i="9"/>
  <c r="S24" i="9"/>
  <c r="Q24" i="9"/>
  <c r="S20" i="9"/>
  <c r="Q20" i="9"/>
  <c r="S18" i="9"/>
  <c r="Q18" i="9"/>
  <c r="S12" i="9"/>
  <c r="Q12" i="9"/>
  <c r="Q39" i="9"/>
  <c r="S39" i="9"/>
  <c r="R7" i="9"/>
  <c r="Q54" i="9"/>
  <c r="S54" i="9"/>
  <c r="Q52" i="9"/>
  <c r="S5" i="9"/>
  <c r="Q5" i="9"/>
  <c r="R11" i="9"/>
  <c r="Q9" i="9"/>
  <c r="S9" i="9"/>
  <c r="S28" i="9"/>
  <c r="Q28" i="9"/>
  <c r="Q19" i="9"/>
  <c r="S19" i="9"/>
  <c r="Q29" i="9"/>
  <c r="S29" i="9"/>
  <c r="R14" i="9"/>
  <c r="Q15" i="9"/>
  <c r="S15" i="9"/>
  <c r="R29" i="9"/>
  <c r="Q55" i="9"/>
  <c r="R27" i="9"/>
  <c r="R34" i="9"/>
  <c r="R13" i="9"/>
  <c r="R26" i="9"/>
  <c r="S27" i="9"/>
  <c r="Q27" i="9"/>
  <c r="S11" i="9"/>
  <c r="Q11" i="9"/>
  <c r="R47" i="9"/>
  <c r="R21" i="9"/>
  <c r="S47" i="9"/>
  <c r="Q47" i="9"/>
  <c r="R37" i="9"/>
  <c r="Q26" i="9"/>
  <c r="S26" i="9"/>
  <c r="S30" i="9"/>
  <c r="Q30" i="9"/>
  <c r="Q21" i="9"/>
  <c r="S21" i="9"/>
  <c r="R6" i="9"/>
  <c r="R52" i="9"/>
  <c r="R18" i="9"/>
  <c r="Q4" i="9"/>
  <c r="S4" i="9"/>
  <c r="R45" i="9"/>
  <c r="Q23" i="9"/>
  <c r="S23" i="9"/>
  <c r="R19" i="9"/>
  <c r="R33" i="9"/>
  <c r="R31" i="9"/>
  <c r="R9" i="9"/>
  <c r="R10" i="9"/>
  <c r="R24" i="9"/>
  <c r="Q36" i="9"/>
  <c r="S36" i="9"/>
  <c r="S42" i="9"/>
  <c r="Q42" i="9"/>
  <c r="S53" i="9"/>
  <c r="Q53" i="9"/>
  <c r="Q43" i="9"/>
  <c r="S43" i="9"/>
  <c r="Q10" i="9"/>
  <c r="S10" i="9"/>
  <c r="S46" i="9"/>
  <c r="Q46" i="9"/>
  <c r="Q6" i="9"/>
  <c r="S6" i="9"/>
  <c r="Q50" i="9"/>
  <c r="S50" i="9"/>
  <c r="S8" i="9"/>
  <c r="Q8" i="9"/>
  <c r="R50" i="9"/>
  <c r="S45" i="9"/>
  <c r="Q45" i="9"/>
  <c r="R36" i="9"/>
  <c r="S25" i="9"/>
  <c r="Q25" i="9"/>
  <c r="R46" i="9"/>
  <c r="S13" i="9"/>
  <c r="Q13" i="9"/>
  <c r="R44" i="9"/>
  <c r="R43" i="9"/>
  <c r="R42" i="9"/>
  <c r="R39" i="9"/>
  <c r="R35" i="9"/>
  <c r="S34" i="9"/>
  <c r="Q34" i="9"/>
  <c r="R41" i="9"/>
  <c r="Q32" i="9"/>
  <c r="S32" i="9"/>
  <c r="R5" i="9"/>
  <c r="S38" i="9"/>
  <c r="Q38" i="9"/>
  <c r="R25" i="9"/>
  <c r="Q35" i="9"/>
  <c r="S35" i="9"/>
  <c r="R38" i="9"/>
  <c r="R16" i="9"/>
  <c r="Q51" i="9"/>
  <c r="R28" i="9"/>
  <c r="R15" i="9"/>
  <c r="R30" i="9"/>
  <c r="R55" i="9"/>
  <c r="R49" i="9"/>
  <c r="R23" i="9"/>
  <c r="R48" i="9"/>
  <c r="R8" i="9"/>
  <c r="R4" i="9"/>
  <c r="R17" i="9"/>
  <c r="R20" i="9"/>
  <c r="R51" i="9"/>
  <c r="R54" i="9"/>
</calcChain>
</file>

<file path=xl/comments1.xml><?xml version="1.0" encoding="utf-8"?>
<comments xmlns="http://schemas.openxmlformats.org/spreadsheetml/2006/main">
  <authors>
    <author>Tarequl Islam</author>
  </authors>
  <commentList>
    <comment ref="I9" authorId="0" shapeId="0">
      <text>
        <r>
          <rPr>
            <b/>
            <sz val="9"/>
            <color indexed="81"/>
            <rFont val="Tahoma"/>
            <family val="2"/>
          </rPr>
          <t>Tarequl Islam:</t>
        </r>
        <r>
          <rPr>
            <sz val="9"/>
            <color indexed="81"/>
            <rFont val="Tahoma"/>
            <family val="2"/>
          </rPr>
          <t xml:space="preserve">
initially logged and reported as 6 out of 7 but this is because florence foreste failed to update the spread sheet with Rydsn's acknowlewdgemnt date. 
</t>
        </r>
      </text>
    </comment>
  </commentList>
</comments>
</file>

<file path=xl/sharedStrings.xml><?xml version="1.0" encoding="utf-8"?>
<sst xmlns="http://schemas.openxmlformats.org/spreadsheetml/2006/main" count="5787" uniqueCount="323">
  <si>
    <t>Workings</t>
  </si>
  <si>
    <t>TYPE</t>
  </si>
  <si>
    <t>Partner</t>
  </si>
  <si>
    <t>KPI</t>
  </si>
  <si>
    <t>Reported</t>
  </si>
  <si>
    <t>Measured</t>
  </si>
  <si>
    <t>Performance Standard</t>
  </si>
  <si>
    <t>Numerator / Denominator</t>
  </si>
  <si>
    <t>Standard service level</t>
  </si>
  <si>
    <t>Numerator</t>
  </si>
  <si>
    <t>Denominator</t>
  </si>
  <si>
    <t>Level of Standard Service Achieved %</t>
  </si>
  <si>
    <t>Deductions</t>
  </si>
  <si>
    <t>Notes</t>
  </si>
  <si>
    <t>Customer Services          (R)</t>
  </si>
  <si>
    <t>Rydon</t>
  </si>
  <si>
    <t>M</t>
  </si>
  <si>
    <t>Q</t>
  </si>
  <si>
    <t>Telephone Helpdesk is available 24.7, covering all matters during Core Service Hours and offering a repair reporting service only during non-Core Service Hours</t>
  </si>
  <si>
    <t>Numerator: Number of hours helpdesk available during the month   
Denominator: Number of hours in the month</t>
  </si>
  <si>
    <t>Calls to the Helpdesk within office hours answered within eight rings</t>
  </si>
  <si>
    <t>Numerator: Number of calls received during office hours answered within eight rings                                         
 Denominator Total number of calls recieved withn office hours</t>
  </si>
  <si>
    <t>Customer Services                 (R)</t>
  </si>
  <si>
    <t>Calls to the emergency helpdesk outside office hours answered within 10 rings</t>
  </si>
  <si>
    <t>Numerator: Number of calls received outside office hours answered within 10 rings. Denominator: Total number of calls recieved outisde office hours</t>
  </si>
  <si>
    <t>Reports to the Helpdesk using electronic means (email)</t>
  </si>
  <si>
    <t>Numerator: Number of reports received by electronic means logged within 60 minutes                     Denominator Total number of reports received by electronic means</t>
  </si>
  <si>
    <t>Customer Services            (HM)</t>
  </si>
  <si>
    <t>Pinnacle</t>
  </si>
  <si>
    <t>Provide a response to matters raised in correspondence (excluding complaints) in writing within 10 Business days</t>
  </si>
  <si>
    <t>Numerator: Number of correspondence answered within 10 Business days less any responses not successfully closed out within the extended time period notified in an official holding response Denominator Total number of correspondence items received where response was due</t>
  </si>
  <si>
    <t>Customer Services         (HM)</t>
  </si>
  <si>
    <t>Provide holding responses to letters</t>
  </si>
  <si>
    <t>Numerator:  Number of items where a holding response is issued                           
Denominator Number of items of correspondence received</t>
  </si>
  <si>
    <t>Customer Services          (HM)</t>
  </si>
  <si>
    <t xml:space="preserve">Acknowledge complaints relating to contractor services (however communicated) in writing within two Business days of having been received </t>
  </si>
  <si>
    <t>Numerator: Number of complaints acknowledged within two Business days                                        Denominator Total number of complaints received where response was due</t>
  </si>
  <si>
    <t>Customer Services             (HM)</t>
  </si>
  <si>
    <t>Stage 1 &amp; 2 complaints relating to contractor services resolved wihtin 15 Business days from initial communication or rejection of stage 1 outcome</t>
  </si>
  <si>
    <t>Numerator: Number of stage 1 &amp; 2 complaints resolved within 15 Business days of initial communication or rejection of Stage 1 outcome                                       Denominator: Total number of stage 1 &amp; 2 complaints received where response was due</t>
  </si>
  <si>
    <t>Customer Services           (R)</t>
  </si>
  <si>
    <t>The provision of an efficent appointment system and home visit arrangements with appointments for repairs / tenancy matters offered</t>
  </si>
  <si>
    <t>Numerator: Number of appointments for housing management services within five Business days                    Denominator: Number of contacts made for housing management matters that were not immediately resolved</t>
  </si>
  <si>
    <t>Customer Services            (R)</t>
  </si>
  <si>
    <t>Number of appointments offered for repairs within the required rectification period</t>
  </si>
  <si>
    <t xml:space="preserve">Numerator:  Number of appointments offered for repairs within the required rectification period                                    Denominator:  Number of repairs reported excluding thoose with response timesof less than seven days) </t>
  </si>
  <si>
    <t>Customer Services              (R)</t>
  </si>
  <si>
    <t>All appoinments made and kept</t>
  </si>
  <si>
    <t xml:space="preserve">Numerator:  Number of appointments kept by contractor  Denominator:  Number of appointments made </t>
  </si>
  <si>
    <t>Customer Services              (HM)</t>
  </si>
  <si>
    <t>A</t>
  </si>
  <si>
    <t>Provision during office hours of translation and interpretation services</t>
  </si>
  <si>
    <t xml:space="preserve">Numerator:  Number of incidences where translation services have been provided within 15 minutes of requirement                                     Denominator:  Number of incidences translation services were required </t>
  </si>
  <si>
    <t>Customer Satisfaction (HM)</t>
  </si>
  <si>
    <t>Provide an overall housing and estate management service that delivers high levels of customer satisfaction</t>
  </si>
  <si>
    <t>Percentage of customers based upon minimum of 25% response level. (Annual)</t>
  </si>
  <si>
    <t>Customer Satisfaction (R)</t>
  </si>
  <si>
    <t>Percentage of customers indicating that they are satisfied with the repairs service in response to post completion customer surveys</t>
  </si>
  <si>
    <t>n/a</t>
  </si>
  <si>
    <t>Customer Satisfaction     (HM)</t>
  </si>
  <si>
    <t>Provide a regular newsletter to residents on a quarterly basis</t>
  </si>
  <si>
    <t xml:space="preserve">Numerator:  Number of newsletters prepared, published and delivered                                     Denominator:  Number of newsletters due for publication in the period </t>
  </si>
  <si>
    <t>Tenancy Management (HM)</t>
  </si>
  <si>
    <t>Efficently manage the Mutual Exchange process</t>
  </si>
  <si>
    <t>Numerator:  Total number of applications responded to within 28 days                                                        Denominator:  Total number of applications requesting a response</t>
  </si>
  <si>
    <t>Following the agreed procedures (with reference to the Authority Policy), promptly deal with and discourage nuisance and anti-social behaviour</t>
  </si>
  <si>
    <t>Numerator:  Number of nuisance and ASB cases in which the corrective action taken within three Business days                                                        Denominator:  Number of nuisance and ASB cases</t>
  </si>
  <si>
    <t>Following the agreed procedures (with reference to the Authority Policy), promptly deal with and discourage racist behaviour or domestic violence</t>
  </si>
  <si>
    <t>Numerator:  Number of racist or domestic violence incidents in which the correcti action was taken within one Business days                                     Denominator:  Number of racist or domestic violence indidents</t>
  </si>
  <si>
    <t>Visit a minimum of 20% of tenancies per annum, with 100% of tenancies visited over a five year period</t>
  </si>
  <si>
    <t>Numerator:  Number of tenancy visits  made in previous year less those visited in the previus four years                                     
Denominator:  Number of tenancies divided by five</t>
  </si>
  <si>
    <t>Visit 100% of introductory tenancies during the period of the Introductory Tenancy</t>
  </si>
  <si>
    <t>Numerator:  Number of introductory tenancies visited in the period                                     Denominator:  Number of introductory tenancies granted in the period</t>
  </si>
  <si>
    <t>Voids                            (R)</t>
  </si>
  <si>
    <t>Operation of an efficient re-let service ensuring all dwellings to be re-let meet the Void relet standard</t>
  </si>
  <si>
    <t>Average void re-let period</t>
  </si>
  <si>
    <t>21 days</t>
  </si>
  <si>
    <t>Repairs                          (R)</t>
  </si>
  <si>
    <t>Provide an efficient repairs service for all identified or reported defects to dwellings not covered by the Availability Standards</t>
  </si>
  <si>
    <t>Average time taken to complete repairs, measured from the time the contractor is notified of the need for the repair</t>
  </si>
  <si>
    <t>14 days</t>
  </si>
  <si>
    <t>Repairs                     (R)</t>
  </si>
  <si>
    <t>Percentage of repairs completed 'right first time'</t>
  </si>
  <si>
    <t xml:space="preserve">Repairs           (R)                 </t>
  </si>
  <si>
    <t>Number of completed individual repair within 28 days</t>
  </si>
  <si>
    <t>Numerator:  The total number of repairs completed within 28 days                                     Denominator:  The number of repairs</t>
  </si>
  <si>
    <t>Estate Services          (HM)</t>
  </si>
  <si>
    <t>Pinnacle GM</t>
  </si>
  <si>
    <t>Operate an effective estate inspection service with reference to the contractors inspection checklist</t>
  </si>
  <si>
    <t>Numerator:  The number of estate inspections completed within timescale                                     Denominator:  The number of estate inspections due as per contractor proposals</t>
  </si>
  <si>
    <t>Bi annual</t>
  </si>
  <si>
    <t>Operate an effective inspection regime to comply with BS EN 1176-7</t>
  </si>
  <si>
    <t>Numerator:  The number of inspections of play areas completed                                    
 Denominator:  The number of inspections of play areas due</t>
  </si>
  <si>
    <t>Operate a joint estate inspection service with identified resident group and members to to identify and resolve incidences of non compliance</t>
  </si>
  <si>
    <t>Numerator:  The number of estate inspections completed within timescale                                     Denominator:  The number of estate inspections due as per the contractor's proposals</t>
  </si>
  <si>
    <t>Ensure that dwellings and associated communal areas are free from pests</t>
  </si>
  <si>
    <t>Numerator:  The number of incidents of pests in communal areas where eradication action has been taken within three Business days                                     Denominator:  The number of incidents of pests in communal areas reported</t>
  </si>
  <si>
    <t>Ensure that the estate is kept free of graffiti and vandalism</t>
  </si>
  <si>
    <t>Numerator:  The number of instances graffiti removed within two Business days                                     Denominator:  The number of graffiti instances reported</t>
  </si>
  <si>
    <t>Number of instances of racist graffiti removed within one working day</t>
  </si>
  <si>
    <t>Numerator:  The number of instances racist graffiti removed within one working day                                     Denominator:  The number of racist graffiti instances reported</t>
  </si>
  <si>
    <t>Repairs                   (R)</t>
  </si>
  <si>
    <t>Average number of days to repair or rectify matters identified / reported as a result of vandalism</t>
  </si>
  <si>
    <t>Ensure the estate is kept free of litter, detritus and foreign matter</t>
  </si>
  <si>
    <t>Numerator: Number of incidents of non-compliance identified / reported redressed with 12 hours Denominator: Number of Incidents of non compliance identified / reported</t>
  </si>
  <si>
    <t>Ensure litter bins / dog bins are regularly emptied and are clean and fit for purpose</t>
  </si>
  <si>
    <t>Ensure the estate is kept free of flyposting such that it continuously meets the requirement of Grade B of BVP1 199</t>
  </si>
  <si>
    <t>Numerator:  The number of incidents of non compliance identied / reported within 24 hours                                     Denominator:  The number of incidents of non compliance identied / reported</t>
  </si>
  <si>
    <t>Keep all grassed areas tidy and regularly trimmed to meet Grounds Maintenance standards</t>
  </si>
  <si>
    <t>Numerator:  The number of incidents of non compliance identied / reported within three Business days                                     Denominator:  The number of incidents of non compliance reported</t>
  </si>
  <si>
    <t>Borders, planted areas, shrubs and trees are maintained in a tidy and healthy condition</t>
  </si>
  <si>
    <t>Non-adopted hard landscaped areas are maintained in good condition in accordance with BS7370-2 1994 Category B</t>
  </si>
  <si>
    <t>Numerator:  The number of incidents of non compliance identified / reported within three Business days                                    
 Denominator:  The number of incidents of non compliance reported</t>
  </si>
  <si>
    <t>Water areas shall be maintained in good condition in accordance with BS 7370-5 1998 so as to be in a helathy condition</t>
  </si>
  <si>
    <t>Numerator:  The number of incidents of non compliance identified / reported within three Business days                                     Denominator:  The number of incidents of non compliance reported</t>
  </si>
  <si>
    <t xml:space="preserve">Street furniture shall be kept in a safe, clean and functional condition </t>
  </si>
  <si>
    <t>Childrens play equipment shall be modern and kept in a safe clean and functional condition to BS 1176 parts 1 to 7</t>
  </si>
  <si>
    <t>Numerator:  The number of incidents of non compliance identied / reported and redressed within one working day                                     Denominator:  The number of incidents of non compliance reported</t>
  </si>
  <si>
    <t>Reguarly clean all common areas to blocks to required standards as per contractor proposals</t>
  </si>
  <si>
    <t>Numerator:  The number of thorough cleans undertaken to the required standard in the period                                    
 Denominator:  The number of thorough cleans scheduled for the period</t>
  </si>
  <si>
    <t>Numerator:  The number of routine cleans undertaken to the required standard in the period                                     
Denominator:  The number of routine cleans scheduled for the period</t>
  </si>
  <si>
    <t>Provide efficent support to the Authority in managing abandoned vehicles</t>
  </si>
  <si>
    <t>Numerator:  Responses made by Contractor to potentially abandoned vehicles within five Business days                                     
Denominator:  The number of actual or potential abandoned cars in the period</t>
  </si>
  <si>
    <t>Number of vehicles removed by provider within 24 hours of the expiration of the statutory notification period</t>
  </si>
  <si>
    <t>Numerator:  The number of vehicles removed by provider within 24 hours of the expiration of the statutory notification period                                      Denominator:  The number of actual abandoned cars in the period</t>
  </si>
  <si>
    <t>Number of notifications to the Authority made by the provider within five days of potential abandoned cars located on adopted highways</t>
  </si>
  <si>
    <t>Numerator:  The number of notifications to the Authority made by the Contractor within five Business days of potential abandoned cars located on adopted highways                                 Denominator:  The number of actual and / or potential abandoned cars in the period located on adopted highways</t>
  </si>
  <si>
    <t>Provision of Information (HM)</t>
  </si>
  <si>
    <t>Timely and accurate provision of the information required by the Authority to monitor the TEMS and meet its statutory return obligations (BVPI's)</t>
  </si>
  <si>
    <t>Numerator: Number of reports failing due that are accurate and timely provided within the timescales                                 
Denominator:  The number of reports failing due within the timescale</t>
  </si>
  <si>
    <t>Provision of any reasonably required individual pieces of information requested by the Authority within 10 Business days</t>
  </si>
  <si>
    <t>Provide a quotation for additional works reasonably requested by the Authority (including those works where a dwelling is considered to have a category 2 failure under HHSRS) within 15 Business days of receipt</t>
  </si>
  <si>
    <t>Numerator: Number of quotations provided within 15 Business days                                 Denominator:  Total requests made</t>
  </si>
  <si>
    <t>Provide and maintain a leaseholder handbook ensuring all leaseholders have a copy of such</t>
  </si>
  <si>
    <t>Community Centre Manager (HM)</t>
  </si>
  <si>
    <t xml:space="preserve">Ensure the effective utilisation of the Community Centre </t>
  </si>
  <si>
    <t>Numerator: Total number of hours used divided in period by totasl number of required hours available in period (as per 6.3)                                 Denominator:  Total number of hours available for events</t>
  </si>
  <si>
    <t>Provide a high level of community centre user satisfaction.  By means of user satisfaction surveys (format to be agreed) to be carried out by the Contractor quarterly and responded to by at least 50 users</t>
  </si>
  <si>
    <t>Numerator: Number of satisfied users                                 Denominator:  Total number of satisfied users responding to each satisfaction survey</t>
  </si>
  <si>
    <t>Rent Collection (HM)</t>
  </si>
  <si>
    <t>Reduce the starting arrears at service commencement date to target arrears by the end of the arrears reduction period.  From the contract year commencing immediately after arrears reduction period keep the balance of rent arrerars at the target arrears (i.e. Rent collection rate = 100%).</t>
  </si>
  <si>
    <t xml:space="preserve"> </t>
  </si>
  <si>
    <t>Numerator: Total number of hours used divided in period by total number of required hours available in period (as per 6.3)                                 Denominator:  Total number of hours available for events</t>
  </si>
  <si>
    <t>Nothing to report</t>
  </si>
  <si>
    <t>Draft of leasholder handbook received and reviewed by the Client May 2014; further discussions  held in June before agreement and sign-off in 2014 with Homeowners group.</t>
  </si>
  <si>
    <t>May 2014  to date (Annual Calculation)</t>
  </si>
  <si>
    <t xml:space="preserve">Quarterly 1 </t>
  </si>
  <si>
    <t>At the end of q1 current rent arrears £94,786</t>
  </si>
  <si>
    <t>YTD current rent arrears £94,786</t>
  </si>
  <si>
    <t>3 Days 45 minute</t>
  </si>
  <si>
    <t>Deduction</t>
  </si>
  <si>
    <t>Numerator: Number of complaints acknowledged within two Business days                                        Denominator Total number of complaints received where response was due.</t>
  </si>
  <si>
    <t>5 day</t>
  </si>
  <si>
    <t>Workings 
(September 2015)</t>
  </si>
  <si>
    <t>There has been an estate inspection carried out over the 6 month period.</t>
  </si>
  <si>
    <t>Inspection carried out in August 2014. Play area was decommisioned in December 14, so no further inspections due/ required.</t>
  </si>
  <si>
    <t>5days</t>
  </si>
  <si>
    <t>5 days</t>
  </si>
  <si>
    <t>Workings Monthly</t>
  </si>
  <si>
    <t>15days</t>
  </si>
  <si>
    <t>12days 10hrs 46 miins</t>
  </si>
  <si>
    <t>Myatts Field North KPI's May 2016</t>
  </si>
  <si>
    <t>June 2016 Calculation</t>
  </si>
  <si>
    <t>Myatts Field North KPI's June 2016</t>
  </si>
  <si>
    <t>Myatts Field North KPI's July 2016</t>
  </si>
  <si>
    <t>Myatts Field North KPI's October 2016</t>
  </si>
  <si>
    <r>
      <rPr>
        <b/>
        <i/>
        <sz val="20"/>
        <color theme="1"/>
        <rFont val="Arial"/>
        <family val="2"/>
      </rPr>
      <t>Myatts Field North KPI's September 2016</t>
    </r>
    <r>
      <rPr>
        <b/>
        <i/>
        <sz val="28"/>
        <color theme="1"/>
        <rFont val="Arial"/>
        <family val="2"/>
      </rPr>
      <t xml:space="preserve"> </t>
    </r>
  </si>
  <si>
    <t>Myatts Field North KPI's August 2016</t>
  </si>
  <si>
    <t>Myatts Field North KPI's November 2016</t>
  </si>
  <si>
    <t>Myatts Field North KPI's December 2016</t>
  </si>
  <si>
    <t xml:space="preserve">24hrs x 31 days </t>
  </si>
  <si>
    <t>167/167 calls answered within 8 rings</t>
  </si>
  <si>
    <t xml:space="preserve">52/52 calls received out of hours answered within 10 rings. </t>
  </si>
  <si>
    <t xml:space="preserve">46 emails received all were logged within 60 minutes </t>
  </si>
  <si>
    <t xml:space="preserve">7 pre inspections carried out in May </t>
  </si>
  <si>
    <t>26 appointments offered within the required rectification period</t>
  </si>
  <si>
    <t xml:space="preserve">170 appointments made, 169 appointments kept. </t>
  </si>
  <si>
    <t>38/38 customers were satisfied with the repairs service in May</t>
  </si>
  <si>
    <t>10 days, 5 Hrs, 6 Mins</t>
  </si>
  <si>
    <t>4 'No Standard' repairs completed in this period. Turnaround time= 10 Days, 5 Hrs, 6 Mins</t>
  </si>
  <si>
    <t>No recalls in this period.</t>
  </si>
  <si>
    <t xml:space="preserve">Inspection carried out in August 2014. Play area was decommisioned in December 14, so no further inspections due/ required. </t>
  </si>
  <si>
    <t xml:space="preserve">12 Hrs, 28 Mins </t>
  </si>
  <si>
    <t xml:space="preserve">A total of 4 repairs completed as a result of vandalism- Average=12 Hrs, 28 Mins </t>
  </si>
  <si>
    <t>Nothing to report this month</t>
  </si>
  <si>
    <t xml:space="preserve">Inspection carried out on 23/08/2014 . Playground decommissioned in December 14, so no further inspections due/ required. </t>
  </si>
  <si>
    <t>There were 9 correspondence  that required a respons in 10 working days</t>
  </si>
  <si>
    <t>There were 9 complaints acknowledge in May</t>
  </si>
  <si>
    <t>4 out of 7 stage 1 were  responded to within 15 working days Eon failed to provide 3 responses within 15 working days</t>
  </si>
  <si>
    <t xml:space="preserve"> 57 areas of the estate inspections were carried out  including estate roads . External KPI achieved 98.41% whilst internal  KPI gained 98.36%</t>
  </si>
  <si>
    <t xml:space="preserve">Not Graffitti but paint on floor removed by mobile jetters on 13/5/2016. </t>
  </si>
  <si>
    <t>There were no instances of racist graffiti reported /identified</t>
  </si>
  <si>
    <t>All dog/litter bins were emptied . These are checked every day.There were no  incidents of noncompliance reported.</t>
  </si>
  <si>
    <t>There were no  incidents of noncompliance reported.</t>
  </si>
  <si>
    <t xml:space="preserve">There were no incidents of none compliance reported </t>
  </si>
  <si>
    <t>Gardeners attend on a weekly  rota and also when requested. There were no incedents of non compliance this month.</t>
  </si>
  <si>
    <t xml:space="preserve">4 weeks in month x 57 areas of the estate   Window cleaning for Lennox was not due but brought forward due to residents request.     </t>
  </si>
  <si>
    <t xml:space="preserve">4 weeks in month x 57 areas of the estate                            </t>
  </si>
  <si>
    <t xml:space="preserve">Reported to Lambeth on 16/5/2016 check R882LGF and YOO4SXZ . Also one on  the 24/5/16    B053RAK  Dvlr check done on all before passing over                         </t>
  </si>
  <si>
    <t>no vehicles removed as yet lambeth doing check</t>
  </si>
  <si>
    <t>There were no translation and interpretation services for the period of May 16</t>
  </si>
  <si>
    <t>Due at the end of the year</t>
  </si>
  <si>
    <t>There were no holding responses required for May 2016</t>
  </si>
  <si>
    <t xml:space="preserve">Reported to Lambeth on 16/5/2016 check R882LGF and YOO4SXZ . Also one on  the 24/5/16    B053RAK  Dvlr check done on all before passing over       </t>
  </si>
  <si>
    <t>There was 1 request made and is due 8th June 2016</t>
  </si>
  <si>
    <t>There were 20 working days in May 2016. The community centre is open 9-5pm 160 hours.</t>
  </si>
  <si>
    <t>There were no mutual exchanges for the period of May 2016</t>
  </si>
  <si>
    <t>ASB/PIN/237, 238, 239</t>
  </si>
  <si>
    <t>There were no introductory tenancy  visit carried out in May 16</t>
  </si>
  <si>
    <t>There were no reports of racist behaviour or domestic violence for the month of May 16</t>
  </si>
  <si>
    <t>There were 3 tenancy checks carried out for the period of May 16</t>
  </si>
  <si>
    <t>No reports of communal pest control issues reported in this period. 2 x instances of pests in dwellings, one of which was attended at Tenants Request and the other attended within 3 business days. There was 1 complaint of mice at 4 Bramah Road reported to reception.</t>
  </si>
  <si>
    <t>The rent arrears for the end of May was £ 76,000</t>
  </si>
  <si>
    <t>Due July/Aug 2016</t>
  </si>
  <si>
    <t xml:space="preserve">19 days </t>
  </si>
  <si>
    <t xml:space="preserve">Carried out on the 13/5/2016 No issues raised </t>
  </si>
  <si>
    <t>The Leaseholder handbook has been completed; signed off by the Client and PLG</t>
  </si>
  <si>
    <t xml:space="preserve">There were a  total of 9 satisfactions surveys carried out 7 were satisfied and 2 Neither </t>
  </si>
  <si>
    <t xml:space="preserve">Total 123 / 124 Higgins 11/12, Rydon 109/109, E.on 3/3 repairs completed within 28 days. </t>
  </si>
  <si>
    <t>Myatts Field North KPI's May 2016 to July 2016</t>
  </si>
  <si>
    <t>Myatts Field North KPI's August 2016 to October 2016</t>
  </si>
  <si>
    <t>Myatts Field North KPI's November 2016 to January 2017</t>
  </si>
  <si>
    <t>Myatts Field North KPI's February to April 2017</t>
  </si>
  <si>
    <t>Myatts Field North Annual KPI's May 2016 to April 2017</t>
  </si>
  <si>
    <t>Carried out on the 15/6/2016  issues raised  on KPI 33</t>
  </si>
  <si>
    <t>None to report for this month</t>
  </si>
  <si>
    <t>There were 47 items of broken glass and 17 animal faeces removed within the allotted time scale. And 5 incedents of litter lft by bins on the estate walkabout.That were placed in pods while on site. Full details on  Estate walk about sheet</t>
  </si>
  <si>
    <t>There were no  incidents of noncompliance reported. Still awaiting Higgins to make good grassedareas at the allotments.</t>
  </si>
  <si>
    <t>There were no incidents of none compliance reported Also managed to keep to schedule even though heavy rain.</t>
  </si>
  <si>
    <t xml:space="preserve">4 weeks in month x 57 areas of the estate  Window cleaning carried out this month.  </t>
  </si>
  <si>
    <t xml:space="preserve">4 weeks in month x 57 areas of the estate </t>
  </si>
  <si>
    <t>4 weeks in month x 57 areas of the estate  Window cleaning carried out this month</t>
  </si>
  <si>
    <t xml:space="preserve">White BMW converable reg BO53 RAK parked rear Mostyn road in car park. Silver Audi reg RVO2 GUA parked in Fountain Place passed to Lambeth on 23/6/2016 </t>
  </si>
  <si>
    <t>N/A</t>
  </si>
  <si>
    <t>10 days 6 hrs 0 mins</t>
  </si>
  <si>
    <t>24hrs x 30 days. Helpdesk was unavailable for 55 mins on  29/06 due to power cut at call centre. Excusing event submitted on 30/06/16.</t>
  </si>
  <si>
    <t>185/192 calls answered within 8 rings</t>
  </si>
  <si>
    <t>51/51 calls received out of hours answered within 10 rings. (x1 abandoned call)</t>
  </si>
  <si>
    <t>61 emails received all were logged within 60 minutes. No emails received during 55 min power outage on 29/06. Excusing event submitted on 30/06/16.</t>
  </si>
  <si>
    <t>No voids completed in this period</t>
  </si>
  <si>
    <t>4 Pre- inspections carried out in this period</t>
  </si>
  <si>
    <t>21 appointments offered within the required rectification period (x1 appointment made at TENANT REQUEST)</t>
  </si>
  <si>
    <t xml:space="preserve">220 appointments made, 219 appointments kept. 1 x missed appointment by contractor. Compensation requested. </t>
  </si>
  <si>
    <t>There was no translation or interpretation  required for this month</t>
  </si>
  <si>
    <t>55/55 customers were satisfied with the repairs service in June</t>
  </si>
  <si>
    <t>x11 'No Standard' repairs completed in this period</t>
  </si>
  <si>
    <t>1 day 1 hour and 30 min</t>
  </si>
  <si>
    <t xml:space="preserve">119/119  repairs completed within 28 days. </t>
  </si>
  <si>
    <t xml:space="preserve"> x2 instances of pests reported  in dwellings both attended to within 3 business days.</t>
  </si>
  <si>
    <t>A total of 5 repairs completed as a result of vandalism- Average10 days, 6hrs 0 mins</t>
  </si>
  <si>
    <t>Nil to report</t>
  </si>
  <si>
    <t>There were 8 correspondence  that required a response in 10 working days for June 16</t>
  </si>
  <si>
    <t>There was 1 holding responese for June 16</t>
  </si>
  <si>
    <t>There were 4 complaints acknowledge in June 16</t>
  </si>
  <si>
    <t>There were 4 complaints responded to within 15 business working days for june 16</t>
  </si>
  <si>
    <t>There was 1 request made for june 16 KPI48/41 and responded to within target</t>
  </si>
  <si>
    <t>There were 22 working days in June 2016. The community centre is open 9-5pm 176 hours.</t>
  </si>
  <si>
    <t xml:space="preserve">There were a  total of 20 satisfactions surveys carried out 19 were satisfied and 1 Neither </t>
  </si>
  <si>
    <t>ASB/ PIN/240,241,242</t>
  </si>
  <si>
    <t xml:space="preserve"> There were 5 Tenancy Audits completed for the month of June</t>
  </si>
  <si>
    <t xml:space="preserve"> There were 4 Introductory Audits completed for the month  of June</t>
  </si>
  <si>
    <t>The rent figure as at the 3rd July 2016 stood at £80,659.  This is an increase of £4,659 from last month which stood at £76,000.Out of the 27 new properties built 6 new tenancies have been created and registered to claim housing benefit . The increase has a deterimal effect on our figures</t>
  </si>
  <si>
    <t>The Leaseholder handbook is currently under review</t>
  </si>
  <si>
    <t xml:space="preserve">14days </t>
  </si>
  <si>
    <t>7 Days 22 hrs 49 mins</t>
  </si>
  <si>
    <t>2 Days 4 hrs 17 mins</t>
  </si>
  <si>
    <t>54 kpis and 31 BVPis</t>
  </si>
  <si>
    <t>We have provided all the required information for the period of June 2016 BVP 31I, KPI 54+ Expanded KPI reports produced and sent to the authority</t>
  </si>
  <si>
    <t>We have provided all the required information for the period of May 2016 BVPI31 , KPI 54+ Expanded KPI reports produced and sent to the authority</t>
  </si>
  <si>
    <t xml:space="preserve">White BMW converable reg BO53 RAK parked rear Mostyn road in car park. Silver Audi reg RVO2 GUA parked in Fountain Place passed to Lambeth on 23/6/2016 .    Chasing up Lambeth to remove again this month 14/7/2016 </t>
  </si>
  <si>
    <t xml:space="preserve">White BMW converable reg BO53 RAK parked rear Mostyn road in car park. Silver Audi reg RVO2 GUA parked in Fountain Place passed to Lambeth on 23/6/2016.    Chasing up Lambeth to remove once again 14/7/2016   </t>
  </si>
  <si>
    <t xml:space="preserve">The rent figure as at the 31 July 2016 stood at  £74,028.  This is an decrease of £6,631 from last month which stood at £80,659 </t>
  </si>
  <si>
    <t>11days</t>
  </si>
  <si>
    <t>9days 16 hrs 32 mins</t>
  </si>
  <si>
    <t>2 days 5 hrs 50 min</t>
  </si>
  <si>
    <t>Gardeners attend on a weekly  rota and also when requested. .Ackerman rd weeding.Planting issues brought up at walkabout but these will be looked in to and cost..</t>
  </si>
  <si>
    <t>KPI48/42 request due on the 09/09/2016</t>
  </si>
  <si>
    <t>1 Neither response out of 8 satisfaction surveys</t>
  </si>
  <si>
    <t>9 ,IT visits where due for the month of August but 2 residents were out of the country when the IT visits were due</t>
  </si>
  <si>
    <t>The Lambeth Preformance Team have informed that the August figures are corrupt. They are working on  the figures,but we may not receive them until the following week</t>
  </si>
  <si>
    <t>8 days 10 hrs 57 mins</t>
  </si>
  <si>
    <t>5 days 7hrs 59 mins</t>
  </si>
  <si>
    <t>11days18hrs 8mins</t>
  </si>
  <si>
    <t>2days19hrs 30mins</t>
  </si>
  <si>
    <t>The Figure as at week 30 stand at £80,717.The performance figure used for this report is from week 30 dated the 30th October 2016.</t>
  </si>
  <si>
    <t>5Days</t>
  </si>
  <si>
    <t>9days 10hrs 0 mins</t>
  </si>
  <si>
    <t>10hrs 51 mins</t>
  </si>
  <si>
    <t xml:space="preserve"> The current arrear  as at 4th December 2016 is £79,167</t>
  </si>
  <si>
    <t>Following a search of our data, 6 additional correspondence have been identified for September 2016. This means that the total outturn for September was 10, which has been highlighted in the extended workbook</t>
  </si>
  <si>
    <t>There were 4 responses required , Rydon failed to respond to 1  correspondence within the set target time ref Pnnacle/KPI5/1415  Following a search of our data, 6 additional correspondence have been identified for September 2016. This means that the total outturn for September was 10, which has been highlighted in the extended workbook in Nov 2016</t>
  </si>
  <si>
    <t xml:space="preserve"> Flat 14/15,2 Bramah Road - awaiting reconversion - Flat 1,2 Bramah Road awaiting keys to be returned from Lambeth Funeral Arrangers - excusing event to be applied</t>
  </si>
  <si>
    <t>Rent arrears as at week 39 stood at £82,487 dated the 1st January 2017</t>
  </si>
  <si>
    <t>3days,19hrs,55 mins</t>
  </si>
  <si>
    <t>9 days</t>
  </si>
  <si>
    <t>1repair completed as a result of vandalism turn around time 9days</t>
  </si>
  <si>
    <t>Myatts Field North KPI's January 2017</t>
  </si>
  <si>
    <t>Numerator: Number of stage 1 &amp; 2 complaints resolved within 15 Business days of initial communication or rejection of Stage 1 outcome Denominator: Total number of stage 1 &amp; 2 complaints received where response was due</t>
  </si>
  <si>
    <t>3days 13hrs,53 mins</t>
  </si>
  <si>
    <t>2days,19hrs,26 mins</t>
  </si>
  <si>
    <t>As of week 44 the arrears stood at £80,971</t>
  </si>
  <si>
    <t>Flat 14/15 Bramah Road long term void, awaiting converstion. Flat 1,2 Bramah Road keys returned on the 07/02/2017. Terminated on the 12/02/2017. Flat 13  Dundas Road  was terminated on 23/01/2017</t>
  </si>
  <si>
    <t>Myatts Field North KPI's Febuary 2017</t>
  </si>
  <si>
    <t>162/174 calls answered within 8 rings</t>
  </si>
  <si>
    <t>10 days 5hrs, 52mins</t>
  </si>
  <si>
    <t>0days,14 hrs 21 mins</t>
  </si>
  <si>
    <t>As of week 48 the arrears stood at £70,047.24 this is a reduction of -£10,923.76 from last month figure.</t>
  </si>
  <si>
    <t>21 Days</t>
  </si>
  <si>
    <t>Excusing event submitted on the advice from Linda Powell.</t>
  </si>
  <si>
    <t>Myatts Field North KPI's March 2017</t>
  </si>
  <si>
    <t>21days</t>
  </si>
  <si>
    <t>6 days, 23hrs, 42 mins</t>
  </si>
  <si>
    <t>5days,6hrs 22mins</t>
  </si>
  <si>
    <t>As of week 52 the arrears stood at £67.679.71 this is a reduction of -£2367.53from last month figure</t>
  </si>
  <si>
    <t>Myatts Field North KPI's April 2017</t>
  </si>
  <si>
    <t>2 x instances of outages: 1 x 02/04/17 due to power outtage. 1 x 14/04/17 due to  issue with phone lines over bank holiday</t>
  </si>
  <si>
    <t>4 Days 10hrs 24 mins</t>
  </si>
  <si>
    <t>16 Days 10hrs 3min</t>
  </si>
  <si>
    <t>6 Repairs completed  as a result of vandalism</t>
  </si>
  <si>
    <t>Excussing event to be supplied.</t>
  </si>
  <si>
    <t>34 Days</t>
  </si>
  <si>
    <t>yes</t>
  </si>
  <si>
    <t xml:space="preserve">90k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</si>
</sst>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64" formatCode="&quot;£&quot;#,##0"/>
  </numFmts>
  <fonts count="81" x14ac:knownFonts="1">
    <font>
      <sz val="11"/>
      <color theme="1"/>
      <name val="Calibri"/>
      <family val="2"/>
      <scheme val="minor"/>
    </font>
    <font>
      <b/>
      <i/>
      <sz val="20"/>
      <color theme="1"/>
      <name val="Lucida Sans"/>
      <family val="2"/>
    </font>
    <font>
      <sz val="12"/>
      <color theme="1"/>
      <name val="Lucida Sans"/>
      <family val="2"/>
    </font>
    <font>
      <b/>
      <sz val="12"/>
      <color theme="1"/>
      <name val="Lucida Sans"/>
      <family val="2"/>
    </font>
    <font>
      <b/>
      <sz val="14"/>
      <name val="Aharoni"/>
      <charset val="177"/>
    </font>
    <font>
      <sz val="11"/>
      <color theme="1"/>
      <name val="Lucida Sans"/>
      <family val="2"/>
    </font>
    <font>
      <b/>
      <sz val="11"/>
      <color theme="1"/>
      <name val="Lucida Sans"/>
      <family val="2"/>
    </font>
    <font>
      <sz val="10"/>
      <color theme="1"/>
      <name val="Lucida Sans"/>
      <family val="2"/>
    </font>
    <font>
      <b/>
      <sz val="14"/>
      <color theme="1"/>
      <name val="Lucida Sans"/>
      <family val="2"/>
    </font>
    <font>
      <sz val="14"/>
      <color indexed="8"/>
      <name val="Lucida Sans"/>
      <family val="2"/>
    </font>
    <font>
      <sz val="11"/>
      <color indexed="8"/>
      <name val="Lucida Sans"/>
      <family val="2"/>
    </font>
    <font>
      <sz val="12"/>
      <color indexed="8"/>
      <name val="Lucida Sans"/>
      <family val="2"/>
    </font>
    <font>
      <sz val="14"/>
      <color theme="1"/>
      <name val="Lucida Sans"/>
      <family val="2"/>
    </font>
    <font>
      <sz val="14"/>
      <name val="Lucida Sans"/>
      <family val="2"/>
    </font>
    <font>
      <sz val="11"/>
      <name val="Lucida Sans"/>
      <family val="2"/>
    </font>
    <font>
      <sz val="12"/>
      <name val="Arial"/>
      <family val="2"/>
    </font>
    <font>
      <sz val="20"/>
      <color theme="1"/>
      <name val="Lucida Sans"/>
      <family val="2"/>
    </font>
    <font>
      <b/>
      <sz val="11"/>
      <color rgb="FFFF0000"/>
      <name val="Lucida Sans"/>
      <family val="2"/>
    </font>
    <font>
      <sz val="11"/>
      <name val="Arial"/>
      <family val="2"/>
    </font>
    <font>
      <b/>
      <sz val="14"/>
      <color indexed="8"/>
      <name val="Lucida Sans"/>
      <family val="2"/>
    </font>
    <font>
      <sz val="11"/>
      <color rgb="FFFF0000"/>
      <name val="Lucida Sans"/>
      <family val="2"/>
    </font>
    <font>
      <b/>
      <i/>
      <sz val="28"/>
      <color theme="1"/>
      <name val="Lucida Sans"/>
      <family val="2"/>
    </font>
    <font>
      <sz val="11"/>
      <color theme="0"/>
      <name val="Lucida Sans"/>
      <family val="2"/>
    </font>
    <font>
      <sz val="12"/>
      <color theme="1"/>
      <name val="Calibri"/>
      <family val="2"/>
      <scheme val="minor"/>
    </font>
    <font>
      <b/>
      <sz val="12"/>
      <color theme="1"/>
      <name val="Calibri"/>
      <family val="2"/>
      <scheme val="minor"/>
    </font>
    <font>
      <sz val="12"/>
      <name val="Calibri"/>
      <family val="2"/>
      <scheme val="minor"/>
    </font>
    <font>
      <sz val="12"/>
      <color rgb="FF000000"/>
      <name val="Calibri"/>
      <family val="2"/>
      <scheme val="minor"/>
    </font>
    <font>
      <b/>
      <sz val="14"/>
      <name val="Calibri"/>
      <family val="2"/>
      <scheme val="minor"/>
    </font>
    <font>
      <b/>
      <sz val="14"/>
      <color theme="1"/>
      <name val="Calibri"/>
      <family val="2"/>
      <scheme val="minor"/>
    </font>
    <font>
      <b/>
      <sz val="10"/>
      <color theme="1"/>
      <name val="Lucida Sans"/>
      <family val="2"/>
    </font>
    <font>
      <sz val="10"/>
      <name val="Lucida Sans"/>
      <family val="2"/>
    </font>
    <font>
      <sz val="12"/>
      <color theme="0"/>
      <name val="Lucida Sans"/>
      <family val="2"/>
    </font>
    <font>
      <sz val="10"/>
      <color theme="1"/>
      <name val="Arial"/>
      <family val="2"/>
    </font>
    <font>
      <sz val="11"/>
      <color theme="0"/>
      <name val="Calibri"/>
      <family val="2"/>
      <scheme val="minor"/>
    </font>
    <font>
      <sz val="11"/>
      <color indexed="8"/>
      <name val="Calibri"/>
      <family val="2"/>
      <scheme val="minor"/>
    </font>
    <font>
      <sz val="11"/>
      <name val="Calibri"/>
      <family val="2"/>
      <scheme val="minor"/>
    </font>
    <font>
      <sz val="11"/>
      <color indexed="8"/>
      <name val="Calibri"/>
      <family val="2"/>
    </font>
    <font>
      <sz val="11"/>
      <color rgb="FF000000"/>
      <name val="Calibri"/>
      <family val="2"/>
      <scheme val="minor"/>
    </font>
    <font>
      <b/>
      <sz val="10"/>
      <color theme="1"/>
      <name val="Arial"/>
      <family val="2"/>
    </font>
    <font>
      <b/>
      <i/>
      <sz val="16"/>
      <color theme="1"/>
      <name val="Arial"/>
      <family val="2"/>
    </font>
    <font>
      <sz val="11"/>
      <name val="Aharoni"/>
      <charset val="177"/>
    </font>
    <font>
      <sz val="12"/>
      <color indexed="8"/>
      <name val="Arial"/>
      <family val="2"/>
    </font>
    <font>
      <sz val="12"/>
      <color theme="1"/>
      <name val="Arial"/>
      <family val="2"/>
    </font>
    <font>
      <sz val="12"/>
      <color theme="0"/>
      <name val="Arial"/>
      <family val="2"/>
    </font>
    <font>
      <b/>
      <sz val="12"/>
      <color theme="1"/>
      <name val="Arial"/>
      <family val="2"/>
    </font>
    <font>
      <sz val="12"/>
      <color rgb="FF000000"/>
      <name val="Arial"/>
      <family val="2"/>
    </font>
    <font>
      <b/>
      <sz val="12"/>
      <color indexed="8"/>
      <name val="Arial"/>
      <family val="2"/>
    </font>
    <font>
      <b/>
      <sz val="12"/>
      <name val="Arial"/>
      <family val="2"/>
    </font>
    <font>
      <b/>
      <sz val="11"/>
      <color theme="1"/>
      <name val="Calibri"/>
      <family val="2"/>
      <scheme val="minor"/>
    </font>
    <font>
      <sz val="11"/>
      <color indexed="10"/>
      <name val="Calibri"/>
      <family val="2"/>
      <scheme val="minor"/>
    </font>
    <font>
      <b/>
      <sz val="11"/>
      <color theme="0"/>
      <name val="Calibri"/>
      <family val="2"/>
      <scheme val="minor"/>
    </font>
    <font>
      <b/>
      <sz val="11"/>
      <name val="Calibri"/>
      <family val="2"/>
      <scheme val="minor"/>
    </font>
    <font>
      <b/>
      <sz val="11"/>
      <color indexed="8"/>
      <name val="Calibri"/>
      <family val="2"/>
      <scheme val="minor"/>
    </font>
    <font>
      <b/>
      <i/>
      <sz val="20"/>
      <color theme="1"/>
      <name val="Arial Black"/>
      <family val="2"/>
    </font>
    <font>
      <b/>
      <sz val="12"/>
      <color theme="1"/>
      <name val="Arial Black"/>
      <family val="2"/>
    </font>
    <font>
      <sz val="12"/>
      <color theme="1"/>
      <name val="Arial Black"/>
      <family val="2"/>
    </font>
    <font>
      <b/>
      <sz val="14"/>
      <name val="Arial Black"/>
      <family val="2"/>
    </font>
    <font>
      <sz val="11"/>
      <color theme="1"/>
      <name val="Arial Black"/>
      <family val="2"/>
    </font>
    <font>
      <b/>
      <sz val="11"/>
      <color theme="1"/>
      <name val="Arial Black"/>
      <family val="2"/>
    </font>
    <font>
      <sz val="12"/>
      <color indexed="10"/>
      <name val="Arial"/>
      <family val="2"/>
    </font>
    <font>
      <b/>
      <i/>
      <sz val="28"/>
      <color theme="1"/>
      <name val="Arial"/>
      <family val="2"/>
    </font>
    <font>
      <sz val="11"/>
      <color indexed="10"/>
      <name val="Lucida Sans"/>
      <family val="2"/>
    </font>
    <font>
      <sz val="12"/>
      <name val="Lucida Sans"/>
      <family val="2"/>
    </font>
    <font>
      <b/>
      <sz val="11"/>
      <color indexed="8"/>
      <name val="Lucida Sans"/>
      <family val="2"/>
    </font>
    <font>
      <b/>
      <sz val="16"/>
      <name val="Lucida Sans"/>
      <family val="2"/>
    </font>
    <font>
      <b/>
      <sz val="11"/>
      <name val="Lucida Sans"/>
      <family val="2"/>
    </font>
    <font>
      <b/>
      <sz val="11"/>
      <color theme="0"/>
      <name val="Lucida Sans"/>
      <family val="2"/>
    </font>
    <font>
      <b/>
      <i/>
      <sz val="12"/>
      <color theme="1"/>
      <name val="Arial"/>
      <family val="2"/>
    </font>
    <font>
      <sz val="9"/>
      <color indexed="81"/>
      <name val="Tahoma"/>
      <family val="2"/>
    </font>
    <font>
      <b/>
      <sz val="9"/>
      <color indexed="81"/>
      <name val="Tahoma"/>
      <family val="2"/>
    </font>
    <font>
      <sz val="11"/>
      <color theme="1"/>
      <name val="Arial"/>
      <family val="2"/>
    </font>
    <font>
      <b/>
      <i/>
      <sz val="18"/>
      <color theme="1"/>
      <name val="Lucida Sans"/>
      <family val="2"/>
    </font>
    <font>
      <b/>
      <sz val="11"/>
      <name val="Aharoni"/>
      <charset val="177"/>
    </font>
    <font>
      <sz val="11"/>
      <color rgb="FF000000"/>
      <name val="Arial"/>
      <family val="2"/>
    </font>
    <font>
      <sz val="12"/>
      <color theme="0" tint="-0.499984740745262"/>
      <name val="Lucida Sans"/>
      <family val="2"/>
    </font>
    <font>
      <b/>
      <i/>
      <sz val="20"/>
      <color theme="1"/>
      <name val="Arial"/>
      <family val="2"/>
    </font>
    <font>
      <sz val="10"/>
      <color indexed="8"/>
      <name val="Arial"/>
      <family val="2"/>
    </font>
    <font>
      <sz val="12"/>
      <color indexed="8"/>
      <name val="Calibri"/>
      <family val="2"/>
      <scheme val="minor"/>
    </font>
    <font>
      <sz val="12"/>
      <color theme="6"/>
      <name val="Arial"/>
      <family val="2"/>
    </font>
    <font>
      <sz val="12"/>
      <color theme="6"/>
      <name val="Lucida Sans"/>
      <family val="2"/>
    </font>
    <font>
      <sz val="12"/>
      <color rgb="FF1F497D"/>
      <name val="Times New Roman"/>
      <family val="1"/>
    </font>
  </fonts>
  <fills count="21">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0"/>
        <bgColor theme="4" tint="0.79998168889431442"/>
      </patternFill>
    </fill>
    <fill>
      <patternFill patternType="solid">
        <fgColor indexed="9"/>
        <bgColor indexed="31"/>
      </patternFill>
    </fill>
    <fill>
      <patternFill patternType="solid">
        <fgColor indexed="9"/>
        <bgColor indexed="64"/>
      </patternFill>
    </fill>
    <fill>
      <patternFill patternType="solid">
        <fgColor theme="0"/>
        <bgColor indexed="31"/>
      </patternFill>
    </fill>
    <fill>
      <patternFill patternType="solid">
        <fgColor rgb="FF00B0F0"/>
        <bgColor indexed="64"/>
      </patternFill>
    </fill>
    <fill>
      <patternFill patternType="solid">
        <fgColor theme="5" tint="0.39997558519241921"/>
        <bgColor indexed="64"/>
      </patternFill>
    </fill>
    <fill>
      <patternFill patternType="solid">
        <fgColor rgb="FF92D050"/>
        <bgColor indexed="31"/>
      </patternFill>
    </fill>
    <fill>
      <patternFill patternType="solid">
        <fgColor rgb="FFFF0000"/>
        <bgColor indexed="64"/>
      </patternFill>
    </fill>
    <fill>
      <patternFill patternType="solid">
        <fgColor theme="6"/>
        <bgColor theme="4" tint="0.79998168889431442"/>
      </patternFill>
    </fill>
    <fill>
      <patternFill patternType="solid">
        <fgColor rgb="FF9BBB59"/>
        <bgColor indexed="64"/>
      </patternFill>
    </fill>
    <fill>
      <patternFill patternType="solid">
        <fgColor rgb="FF92D050"/>
        <bgColor indexed="64"/>
      </patternFill>
    </fill>
    <fill>
      <patternFill patternType="solid">
        <fgColor rgb="FFFF0000"/>
        <bgColor theme="4" tint="0.79998168889431442"/>
      </patternFill>
    </fill>
    <fill>
      <patternFill patternType="solid">
        <fgColor rgb="FF92D050"/>
        <bgColor theme="4" tint="0.79998168889431442"/>
      </patternFill>
    </fill>
    <fill>
      <patternFill patternType="solid">
        <fgColor theme="0" tint="-0.14999847407452621"/>
        <bgColor indexed="64"/>
      </patternFill>
    </fill>
    <fill>
      <patternFill patternType="solid">
        <fgColor theme="0" tint="-0.14999847407452621"/>
        <bgColor theme="4" tint="0.79998168889431442"/>
      </patternFill>
    </fill>
    <fill>
      <patternFill patternType="solid">
        <fgColor rgb="FFFFC000"/>
        <bgColor indexed="64"/>
      </patternFill>
    </fill>
    <fill>
      <patternFill patternType="solid">
        <fgColor theme="9"/>
        <bgColor indexed="64"/>
      </patternFill>
    </fill>
  </fills>
  <borders count="21">
    <border>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theme="4" tint="0.79998168889431442"/>
      </top>
      <bottom style="thin">
        <color theme="4" tint="0.79998168889431442"/>
      </bottom>
      <diagonal/>
    </border>
    <border>
      <left/>
      <right/>
      <top/>
      <bottom style="thin">
        <color theme="4" tint="0.79998168889431442"/>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s>
  <cellStyleXfs count="2">
    <xf numFmtId="0" fontId="0" fillId="0" borderId="0"/>
    <xf numFmtId="0" fontId="76" fillId="0" borderId="0"/>
  </cellStyleXfs>
  <cellXfs count="634">
    <xf numFmtId="0" fontId="0" fillId="0" borderId="0" xfId="0"/>
    <xf numFmtId="0" fontId="1" fillId="2" borderId="0" xfId="0" applyFont="1" applyFill="1" applyAlignment="1">
      <alignment horizontal="center" vertical="top"/>
    </xf>
    <xf numFmtId="0" fontId="2" fillId="2" borderId="0" xfId="0" applyFont="1" applyFill="1" applyAlignment="1">
      <alignment horizontal="center" vertical="top"/>
    </xf>
    <xf numFmtId="10" fontId="2" fillId="2" borderId="0" xfId="0" applyNumberFormat="1" applyFont="1" applyFill="1" applyAlignment="1">
      <alignment horizontal="center" vertical="top"/>
    </xf>
    <xf numFmtId="0" fontId="0" fillId="2" borderId="0" xfId="0" applyFill="1" applyAlignment="1">
      <alignment vertical="top"/>
    </xf>
    <xf numFmtId="0" fontId="3" fillId="2" borderId="0" xfId="0" applyFont="1" applyFill="1" applyAlignment="1">
      <alignment horizontal="center" vertical="top"/>
    </xf>
    <xf numFmtId="0" fontId="2" fillId="0" borderId="0" xfId="0" applyFont="1" applyAlignment="1">
      <alignment horizontal="center" vertical="top"/>
    </xf>
    <xf numFmtId="17" fontId="2" fillId="2" borderId="0" xfId="0" applyNumberFormat="1" applyFont="1" applyFill="1" applyAlignment="1">
      <alignment horizontal="center" vertical="top"/>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10" fontId="4" fillId="3" borderId="3" xfId="0" applyNumberFormat="1" applyFont="1" applyFill="1" applyBorder="1" applyAlignment="1">
      <alignment horizontal="center" vertical="center" wrapText="1"/>
    </xf>
    <xf numFmtId="1" fontId="4" fillId="3" borderId="3" xfId="0" applyNumberFormat="1" applyFont="1" applyFill="1" applyBorder="1" applyAlignment="1">
      <alignment horizontal="center" vertical="center" wrapText="1"/>
    </xf>
    <xf numFmtId="0" fontId="4" fillId="3" borderId="4" xfId="0" applyFont="1" applyFill="1" applyBorder="1" applyAlignment="1">
      <alignment horizontal="center" vertical="center" wrapText="1"/>
    </xf>
    <xf numFmtId="11" fontId="5" fillId="4" borderId="5" xfId="0" applyNumberFormat="1" applyFont="1" applyFill="1" applyBorder="1" applyAlignment="1">
      <alignment horizontal="center" vertical="top" wrapText="1"/>
    </xf>
    <xf numFmtId="11" fontId="6" fillId="4" borderId="6" xfId="0" applyNumberFormat="1" applyFont="1" applyFill="1" applyBorder="1" applyAlignment="1">
      <alignment horizontal="center" vertical="top" wrapText="1"/>
    </xf>
    <xf numFmtId="0" fontId="5" fillId="4" borderId="6" xfId="0" applyFont="1" applyFill="1" applyBorder="1" applyAlignment="1">
      <alignment horizontal="center" vertical="top" wrapText="1"/>
    </xf>
    <xf numFmtId="0" fontId="7" fillId="4" borderId="6" xfId="0" applyFont="1" applyFill="1" applyBorder="1" applyAlignment="1">
      <alignment horizontal="center" vertical="top" wrapText="1"/>
    </xf>
    <xf numFmtId="0" fontId="2" fillId="4" borderId="6" xfId="0" applyFont="1" applyFill="1" applyBorder="1" applyAlignment="1">
      <alignment horizontal="left" vertical="top" wrapText="1"/>
    </xf>
    <xf numFmtId="10" fontId="8" fillId="3" borderId="6" xfId="0" applyNumberFormat="1" applyFont="1" applyFill="1" applyBorder="1" applyAlignment="1">
      <alignment horizontal="center" vertical="top" wrapText="1"/>
    </xf>
    <xf numFmtId="11" fontId="5" fillId="2" borderId="5" xfId="0" applyNumberFormat="1" applyFont="1" applyFill="1" applyBorder="1" applyAlignment="1">
      <alignment horizontal="center" vertical="top" wrapText="1"/>
    </xf>
    <xf numFmtId="11" fontId="6" fillId="2" borderId="6" xfId="0" applyNumberFormat="1" applyFont="1" applyFill="1" applyBorder="1" applyAlignment="1">
      <alignment horizontal="center" vertical="top" wrapText="1"/>
    </xf>
    <xf numFmtId="0" fontId="5" fillId="2" borderId="6" xfId="0" applyFont="1" applyFill="1" applyBorder="1" applyAlignment="1">
      <alignment horizontal="center" vertical="top" wrapText="1"/>
    </xf>
    <xf numFmtId="0" fontId="7" fillId="2" borderId="6" xfId="0" applyFont="1" applyFill="1" applyBorder="1" applyAlignment="1">
      <alignment horizontal="center" vertical="top" wrapText="1"/>
    </xf>
    <xf numFmtId="0" fontId="2" fillId="2" borderId="6" xfId="0" applyFont="1" applyFill="1" applyBorder="1" applyAlignment="1">
      <alignment horizontal="left" vertical="top" wrapText="1"/>
    </xf>
    <xf numFmtId="10" fontId="5" fillId="2" borderId="6" xfId="0" applyNumberFormat="1" applyFont="1" applyFill="1" applyBorder="1" applyAlignment="1">
      <alignment horizontal="center" vertical="top" wrapText="1"/>
    </xf>
    <xf numFmtId="1" fontId="12" fillId="4" borderId="6" xfId="0" applyNumberFormat="1" applyFont="1" applyFill="1" applyBorder="1" applyAlignment="1">
      <alignment horizontal="center" vertical="top" wrapText="1"/>
    </xf>
    <xf numFmtId="1" fontId="12" fillId="2" borderId="6" xfId="0" applyNumberFormat="1" applyFont="1" applyFill="1" applyBorder="1" applyAlignment="1">
      <alignment horizontal="center" vertical="top" wrapText="1"/>
    </xf>
    <xf numFmtId="0" fontId="2" fillId="2" borderId="6" xfId="0" applyFont="1" applyFill="1" applyBorder="1" applyAlignment="1">
      <alignment horizontal="center" vertical="top" wrapText="1"/>
    </xf>
    <xf numFmtId="0" fontId="2" fillId="4" borderId="6" xfId="0" applyFont="1" applyFill="1" applyBorder="1" applyAlignment="1">
      <alignment horizontal="center" vertical="top" wrapText="1"/>
    </xf>
    <xf numFmtId="0" fontId="5" fillId="4" borderId="6" xfId="0" applyFont="1" applyFill="1" applyBorder="1" applyAlignment="1">
      <alignment horizontal="left" vertical="top" wrapText="1"/>
    </xf>
    <xf numFmtId="0" fontId="5" fillId="2" borderId="6" xfId="0" applyFont="1" applyFill="1" applyBorder="1" applyAlignment="1">
      <alignment horizontal="left" vertical="top" wrapText="1"/>
    </xf>
    <xf numFmtId="0" fontId="14" fillId="2" borderId="6" xfId="0" applyFont="1" applyFill="1" applyBorder="1" applyAlignment="1">
      <alignment horizontal="left" vertical="top" wrapText="1"/>
    </xf>
    <xf numFmtId="0" fontId="5" fillId="0" borderId="6" xfId="0" applyFont="1" applyFill="1" applyBorder="1" applyAlignment="1">
      <alignment horizontal="center" vertical="top" wrapText="1"/>
    </xf>
    <xf numFmtId="0" fontId="2" fillId="0" borderId="6" xfId="0" applyFont="1" applyFill="1" applyBorder="1" applyAlignment="1">
      <alignment horizontal="center" vertical="top" wrapText="1"/>
    </xf>
    <xf numFmtId="0" fontId="6" fillId="2" borderId="6" xfId="0" applyFont="1" applyFill="1" applyBorder="1" applyAlignment="1">
      <alignment horizontal="center" vertical="top" wrapText="1"/>
    </xf>
    <xf numFmtId="1" fontId="9" fillId="0" borderId="6" xfId="0" applyNumberFormat="1" applyFont="1" applyFill="1" applyBorder="1" applyAlignment="1">
      <alignment horizontal="center" vertical="top" wrapText="1"/>
    </xf>
    <xf numFmtId="0" fontId="6" fillId="4" borderId="6" xfId="0" applyFont="1" applyFill="1" applyBorder="1" applyAlignment="1">
      <alignment horizontal="center" vertical="top" wrapText="1"/>
    </xf>
    <xf numFmtId="1" fontId="9" fillId="2" borderId="6" xfId="0" applyNumberFormat="1" applyFont="1" applyFill="1" applyBorder="1" applyAlignment="1">
      <alignment horizontal="center" vertical="top" wrapText="1"/>
    </xf>
    <xf numFmtId="1" fontId="9" fillId="7" borderId="6" xfId="0" applyNumberFormat="1" applyFont="1" applyFill="1" applyBorder="1" applyAlignment="1">
      <alignment horizontal="center" vertical="top" wrapText="1"/>
    </xf>
    <xf numFmtId="11" fontId="6" fillId="4" borderId="8" xfId="0" applyNumberFormat="1" applyFont="1" applyFill="1" applyBorder="1" applyAlignment="1">
      <alignment horizontal="center" vertical="top" wrapText="1"/>
    </xf>
    <xf numFmtId="0" fontId="5" fillId="4" borderId="8" xfId="0" applyFont="1" applyFill="1" applyBorder="1" applyAlignment="1">
      <alignment horizontal="center" vertical="top" wrapText="1"/>
    </xf>
    <xf numFmtId="0" fontId="1" fillId="2" borderId="0" xfId="0" applyFont="1" applyFill="1" applyAlignment="1">
      <alignment vertical="top"/>
    </xf>
    <xf numFmtId="10" fontId="9" fillId="0" borderId="6" xfId="0" applyNumberFormat="1" applyFont="1" applyFill="1" applyBorder="1" applyAlignment="1">
      <alignment horizontal="center" vertical="center" wrapText="1"/>
    </xf>
    <xf numFmtId="0" fontId="5" fillId="0" borderId="7" xfId="0" applyFont="1" applyFill="1" applyBorder="1" applyAlignment="1">
      <alignment horizontal="center" vertical="top" wrapText="1"/>
    </xf>
    <xf numFmtId="0" fontId="2" fillId="2" borderId="0" xfId="0" applyFont="1" applyFill="1" applyAlignment="1">
      <alignment horizontal="center" vertical="center"/>
    </xf>
    <xf numFmtId="10" fontId="2" fillId="2" borderId="0" xfId="0" applyNumberFormat="1" applyFont="1" applyFill="1" applyAlignment="1">
      <alignment horizontal="center" vertical="center"/>
    </xf>
    <xf numFmtId="1" fontId="8" fillId="4" borderId="6" xfId="0" applyNumberFormat="1" applyFont="1" applyFill="1" applyBorder="1" applyAlignment="1">
      <alignment horizontal="center" vertical="center" wrapText="1"/>
    </xf>
    <xf numFmtId="10" fontId="19" fillId="7" borderId="6" xfId="0" applyNumberFormat="1" applyFont="1" applyFill="1" applyBorder="1" applyAlignment="1">
      <alignment horizontal="center" vertical="center" wrapText="1"/>
    </xf>
    <xf numFmtId="1" fontId="16" fillId="0" borderId="6" xfId="0" applyNumberFormat="1" applyFont="1" applyFill="1" applyBorder="1" applyAlignment="1">
      <alignment horizontal="center" vertical="center" wrapText="1"/>
    </xf>
    <xf numFmtId="10" fontId="10" fillId="0" borderId="6" xfId="0" applyNumberFormat="1" applyFont="1" applyFill="1" applyBorder="1" applyAlignment="1">
      <alignment horizontal="center" vertical="top" wrapText="1"/>
    </xf>
    <xf numFmtId="0" fontId="10" fillId="0" borderId="7" xfId="0" applyFont="1" applyFill="1" applyBorder="1" applyAlignment="1">
      <alignment horizontal="center" vertical="top" wrapText="1"/>
    </xf>
    <xf numFmtId="0" fontId="10" fillId="0" borderId="6" xfId="0" applyFont="1" applyFill="1" applyBorder="1" applyAlignment="1">
      <alignment horizontal="center" vertical="top" wrapText="1"/>
    </xf>
    <xf numFmtId="10" fontId="5" fillId="0" borderId="6" xfId="0" applyNumberFormat="1" applyFont="1" applyFill="1" applyBorder="1" applyAlignment="1">
      <alignment horizontal="center" vertical="top" wrapText="1"/>
    </xf>
    <xf numFmtId="0" fontId="17" fillId="0" borderId="7" xfId="0" applyFont="1" applyFill="1" applyBorder="1" applyAlignment="1">
      <alignment horizontal="center" vertical="top" wrapText="1"/>
    </xf>
    <xf numFmtId="0" fontId="18" fillId="0" borderId="7" xfId="0" applyFont="1" applyFill="1" applyBorder="1" applyAlignment="1">
      <alignment horizontal="center" vertical="top" wrapText="1"/>
    </xf>
    <xf numFmtId="0" fontId="14" fillId="0" borderId="7" xfId="0" applyFont="1" applyFill="1" applyBorder="1" applyAlignment="1">
      <alignment horizontal="center" vertical="top" wrapText="1"/>
    </xf>
    <xf numFmtId="0" fontId="12" fillId="0"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20" fillId="0" borderId="6" xfId="0" applyFont="1" applyFill="1" applyBorder="1" applyAlignment="1">
      <alignment horizontal="center" vertical="top" wrapText="1"/>
    </xf>
    <xf numFmtId="0" fontId="4" fillId="8" borderId="2"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3" xfId="0" applyFont="1" applyFill="1" applyBorder="1" applyAlignment="1">
      <alignment horizontal="center" vertical="center" textRotation="90" wrapText="1"/>
    </xf>
    <xf numFmtId="10" fontId="4" fillId="8" borderId="3" xfId="0" applyNumberFormat="1" applyFont="1" applyFill="1" applyBorder="1" applyAlignment="1">
      <alignment horizontal="center" vertical="center" wrapText="1"/>
    </xf>
    <xf numFmtId="1" fontId="4" fillId="8" borderId="3" xfId="0" applyNumberFormat="1" applyFont="1" applyFill="1" applyBorder="1" applyAlignment="1">
      <alignment horizontal="center" vertical="center" wrapText="1"/>
    </xf>
    <xf numFmtId="0" fontId="4" fillId="8" borderId="4" xfId="0" applyFont="1" applyFill="1" applyBorder="1" applyAlignment="1">
      <alignment horizontal="center" vertical="center" wrapText="1"/>
    </xf>
    <xf numFmtId="10" fontId="8" fillId="8" borderId="6" xfId="0" applyNumberFormat="1" applyFont="1" applyFill="1" applyBorder="1" applyAlignment="1">
      <alignment horizontal="center" vertical="top" wrapText="1"/>
    </xf>
    <xf numFmtId="0" fontId="4" fillId="9" borderId="2" xfId="0" applyFont="1" applyFill="1" applyBorder="1" applyAlignment="1">
      <alignment horizontal="center" vertical="center" wrapText="1"/>
    </xf>
    <xf numFmtId="0" fontId="4" fillId="9" borderId="3" xfId="0" applyFont="1" applyFill="1" applyBorder="1" applyAlignment="1">
      <alignment horizontal="center" vertical="center" wrapText="1"/>
    </xf>
    <xf numFmtId="10" fontId="4" fillId="9" borderId="3" xfId="0" applyNumberFormat="1" applyFont="1" applyFill="1" applyBorder="1" applyAlignment="1">
      <alignment horizontal="center" vertical="center" wrapText="1"/>
    </xf>
    <xf numFmtId="1" fontId="4" fillId="9" borderId="3" xfId="0" applyNumberFormat="1" applyFont="1" applyFill="1" applyBorder="1" applyAlignment="1">
      <alignment horizontal="center" vertical="center" wrapText="1"/>
    </xf>
    <xf numFmtId="10" fontId="8" fillId="9" borderId="6" xfId="0" applyNumberFormat="1" applyFont="1" applyFill="1" applyBorder="1" applyAlignment="1">
      <alignment horizontal="center" vertical="center" wrapText="1"/>
    </xf>
    <xf numFmtId="0" fontId="4" fillId="9" borderId="3" xfId="0" applyFont="1" applyFill="1" applyBorder="1" applyAlignment="1">
      <alignment horizontal="center" vertical="center" textRotation="90" wrapText="1"/>
    </xf>
    <xf numFmtId="1" fontId="5" fillId="0" borderId="6" xfId="0" applyNumberFormat="1" applyFont="1" applyFill="1" applyBorder="1" applyAlignment="1">
      <alignment horizontal="center" vertical="top" wrapText="1"/>
    </xf>
    <xf numFmtId="1" fontId="0" fillId="2" borderId="6" xfId="0" applyNumberFormat="1" applyFont="1" applyFill="1" applyBorder="1" applyAlignment="1">
      <alignment horizontal="center" vertical="top" wrapText="1"/>
    </xf>
    <xf numFmtId="0" fontId="23" fillId="2" borderId="0" xfId="0" applyFont="1" applyFill="1" applyAlignment="1">
      <alignment horizontal="center" vertical="top"/>
    </xf>
    <xf numFmtId="10" fontId="23" fillId="2" borderId="0" xfId="0" applyNumberFormat="1" applyFont="1" applyFill="1" applyAlignment="1">
      <alignment horizontal="center" vertical="top"/>
    </xf>
    <xf numFmtId="0" fontId="23" fillId="4" borderId="6" xfId="0" applyFont="1" applyFill="1" applyBorder="1" applyAlignment="1">
      <alignment horizontal="center" vertical="center" wrapText="1"/>
    </xf>
    <xf numFmtId="0" fontId="23" fillId="4" borderId="6" xfId="0" applyFont="1" applyFill="1" applyBorder="1" applyAlignment="1">
      <alignment horizontal="left" vertical="center" wrapText="1"/>
    </xf>
    <xf numFmtId="0" fontId="23" fillId="2" borderId="6" xfId="0" applyFont="1" applyFill="1" applyBorder="1" applyAlignment="1">
      <alignment horizontal="center" vertical="center" wrapText="1"/>
    </xf>
    <xf numFmtId="0" fontId="23" fillId="2" borderId="6" xfId="0" applyFont="1" applyFill="1" applyBorder="1" applyAlignment="1">
      <alignment horizontal="left" vertical="center" wrapText="1"/>
    </xf>
    <xf numFmtId="0" fontId="25" fillId="2" borderId="6" xfId="0" applyFont="1" applyFill="1" applyBorder="1" applyAlignment="1">
      <alignment horizontal="left" vertical="center" wrapText="1"/>
    </xf>
    <xf numFmtId="0" fontId="24" fillId="2" borderId="6"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3" fillId="4" borderId="8" xfId="0" applyFont="1" applyFill="1" applyBorder="1" applyAlignment="1">
      <alignment horizontal="center" vertical="center" wrapText="1"/>
    </xf>
    <xf numFmtId="11" fontId="24" fillId="4" borderId="6" xfId="0" applyNumberFormat="1" applyFont="1" applyFill="1" applyBorder="1" applyAlignment="1">
      <alignment horizontal="center" vertical="top" wrapText="1"/>
    </xf>
    <xf numFmtId="11" fontId="24" fillId="2" borderId="6" xfId="0" applyNumberFormat="1" applyFont="1" applyFill="1" applyBorder="1" applyAlignment="1">
      <alignment horizontal="center" vertical="top" wrapText="1"/>
    </xf>
    <xf numFmtId="11" fontId="24" fillId="4" borderId="8" xfId="0" applyNumberFormat="1" applyFont="1" applyFill="1" applyBorder="1" applyAlignment="1">
      <alignment horizontal="center" vertical="top" wrapText="1"/>
    </xf>
    <xf numFmtId="0" fontId="1" fillId="2" borderId="0" xfId="0" applyFont="1" applyFill="1" applyAlignment="1">
      <alignment horizontal="center" vertical="top"/>
    </xf>
    <xf numFmtId="0" fontId="0" fillId="0" borderId="0" xfId="0" applyAlignment="1">
      <alignment vertical="top"/>
    </xf>
    <xf numFmtId="0" fontId="4" fillId="8" borderId="2" xfId="0" applyFont="1" applyFill="1" applyBorder="1" applyAlignment="1">
      <alignment horizontal="center" vertical="top" wrapText="1"/>
    </xf>
    <xf numFmtId="0" fontId="4" fillId="8" borderId="3" xfId="0" applyFont="1" applyFill="1" applyBorder="1" applyAlignment="1">
      <alignment horizontal="center" vertical="top" wrapText="1"/>
    </xf>
    <xf numFmtId="0" fontId="4" fillId="8" borderId="3" xfId="0" applyFont="1" applyFill="1" applyBorder="1" applyAlignment="1">
      <alignment horizontal="center" vertical="top" textRotation="90" wrapText="1"/>
    </xf>
    <xf numFmtId="10" fontId="4" fillId="8" borderId="3" xfId="0" applyNumberFormat="1" applyFont="1" applyFill="1" applyBorder="1" applyAlignment="1">
      <alignment horizontal="center" vertical="top" wrapText="1"/>
    </xf>
    <xf numFmtId="1" fontId="4" fillId="8" borderId="3" xfId="0" applyNumberFormat="1" applyFont="1" applyFill="1" applyBorder="1" applyAlignment="1">
      <alignment horizontal="center" vertical="top" wrapText="1"/>
    </xf>
    <xf numFmtId="0" fontId="4" fillId="8" borderId="4" xfId="0" applyFont="1" applyFill="1" applyBorder="1" applyAlignment="1">
      <alignment horizontal="center" vertical="top" wrapText="1"/>
    </xf>
    <xf numFmtId="11" fontId="29" fillId="4" borderId="6" xfId="0" applyNumberFormat="1" applyFont="1" applyFill="1" applyBorder="1" applyAlignment="1">
      <alignment horizontal="center" vertical="top" wrapText="1"/>
    </xf>
    <xf numFmtId="0" fontId="7" fillId="4" borderId="6" xfId="0" applyFont="1" applyFill="1" applyBorder="1" applyAlignment="1">
      <alignment horizontal="left" vertical="top" wrapText="1"/>
    </xf>
    <xf numFmtId="11" fontId="29" fillId="2" borderId="6" xfId="0" applyNumberFormat="1" applyFont="1" applyFill="1" applyBorder="1" applyAlignment="1">
      <alignment horizontal="center" vertical="top" wrapText="1"/>
    </xf>
    <xf numFmtId="0" fontId="7" fillId="2" borderId="6" xfId="0" applyFont="1" applyFill="1" applyBorder="1" applyAlignment="1">
      <alignment horizontal="left" vertical="top" wrapText="1"/>
    </xf>
    <xf numFmtId="0" fontId="30" fillId="2" borderId="6" xfId="0" applyFont="1" applyFill="1" applyBorder="1" applyAlignment="1">
      <alignment horizontal="left" vertical="top" wrapText="1"/>
    </xf>
    <xf numFmtId="0" fontId="29" fillId="2" borderId="6" xfId="0" applyFont="1" applyFill="1" applyBorder="1" applyAlignment="1">
      <alignment horizontal="center" vertical="top" wrapText="1"/>
    </xf>
    <xf numFmtId="0" fontId="29" fillId="4" borderId="6" xfId="0" applyFont="1" applyFill="1" applyBorder="1" applyAlignment="1">
      <alignment horizontal="center" vertical="top" wrapText="1"/>
    </xf>
    <xf numFmtId="1" fontId="2" fillId="0" borderId="6" xfId="0" applyNumberFormat="1" applyFont="1" applyFill="1" applyBorder="1" applyAlignment="1">
      <alignment horizontal="center" vertical="top" wrapText="1"/>
    </xf>
    <xf numFmtId="10" fontId="11" fillId="0" borderId="6" xfId="0" applyNumberFormat="1" applyFont="1" applyFill="1" applyBorder="1" applyAlignment="1">
      <alignment horizontal="center" vertical="top" wrapText="1"/>
    </xf>
    <xf numFmtId="0" fontId="11" fillId="0" borderId="6" xfId="0" applyFont="1" applyFill="1" applyBorder="1" applyAlignment="1">
      <alignment horizontal="center" vertical="top" wrapText="1"/>
    </xf>
    <xf numFmtId="10" fontId="31" fillId="0" borderId="6" xfId="0" applyNumberFormat="1" applyFont="1" applyFill="1" applyBorder="1" applyAlignment="1">
      <alignment horizontal="center" vertical="top" wrapText="1"/>
    </xf>
    <xf numFmtId="0" fontId="32" fillId="0" borderId="11" xfId="0" applyFont="1" applyBorder="1"/>
    <xf numFmtId="0" fontId="32" fillId="0" borderId="11" xfId="0" applyNumberFormat="1" applyFont="1" applyBorder="1"/>
    <xf numFmtId="0" fontId="32" fillId="0" borderId="12" xfId="0" applyFont="1" applyBorder="1"/>
    <xf numFmtId="0" fontId="32" fillId="0" borderId="12" xfId="0" applyNumberFormat="1" applyFont="1" applyBorder="1"/>
    <xf numFmtId="0" fontId="34" fillId="5" borderId="6" xfId="0" applyFont="1" applyFill="1" applyBorder="1" applyAlignment="1">
      <alignment horizontal="center" vertical="top" wrapText="1"/>
    </xf>
    <xf numFmtId="0" fontId="0" fillId="0" borderId="6" xfId="0" applyFont="1" applyBorder="1" applyAlignment="1">
      <alignment vertical="top" wrapText="1"/>
    </xf>
    <xf numFmtId="0" fontId="34" fillId="6" borderId="6" xfId="0" applyFont="1" applyFill="1" applyBorder="1" applyAlignment="1">
      <alignment horizontal="center" vertical="top" wrapText="1"/>
    </xf>
    <xf numFmtId="0" fontId="35" fillId="0" borderId="6" xfId="0" applyFont="1" applyBorder="1" applyAlignment="1">
      <alignment vertical="top" wrapText="1"/>
    </xf>
    <xf numFmtId="10" fontId="0" fillId="2" borderId="6" xfId="0" applyNumberFormat="1" applyFont="1" applyFill="1" applyBorder="1" applyAlignment="1">
      <alignment horizontal="center" vertical="top" wrapText="1"/>
    </xf>
    <xf numFmtId="0" fontId="35" fillId="2" borderId="6" xfId="0" applyFont="1" applyFill="1" applyBorder="1" applyAlignment="1">
      <alignment horizontal="center" vertical="top" wrapText="1"/>
    </xf>
    <xf numFmtId="1" fontId="0" fillId="4" borderId="6" xfId="0" applyNumberFormat="1" applyFont="1" applyFill="1" applyBorder="1" applyAlignment="1">
      <alignment horizontal="center" vertical="top" wrapText="1"/>
    </xf>
    <xf numFmtId="0" fontId="0" fillId="4" borderId="6" xfId="0" applyFont="1" applyFill="1" applyBorder="1" applyAlignment="1">
      <alignment horizontal="center" vertical="top" wrapText="1"/>
    </xf>
    <xf numFmtId="0" fontId="0" fillId="2" borderId="6" xfId="0" applyFont="1" applyFill="1" applyBorder="1" applyAlignment="1">
      <alignment horizontal="center" vertical="top" wrapText="1"/>
    </xf>
    <xf numFmtId="1" fontId="34" fillId="6" borderId="6" xfId="0" applyNumberFormat="1" applyFont="1" applyFill="1" applyBorder="1" applyAlignment="1">
      <alignment horizontal="center" vertical="top" wrapText="1"/>
    </xf>
    <xf numFmtId="0" fontId="0" fillId="0" borderId="6" xfId="0" applyFont="1" applyFill="1" applyBorder="1" applyAlignment="1">
      <alignment horizontal="center" vertical="top" wrapText="1"/>
    </xf>
    <xf numFmtId="0" fontId="35" fillId="4" borderId="6" xfId="0" applyFont="1" applyFill="1" applyBorder="1" applyAlignment="1">
      <alignment horizontal="center" vertical="top" wrapText="1"/>
    </xf>
    <xf numFmtId="0" fontId="34" fillId="0" borderId="6" xfId="0" applyFont="1" applyFill="1" applyBorder="1" applyAlignment="1">
      <alignment horizontal="center" vertical="top" wrapText="1"/>
    </xf>
    <xf numFmtId="10" fontId="22" fillId="0" borderId="6" xfId="0" applyNumberFormat="1" applyFont="1" applyFill="1" applyBorder="1" applyAlignment="1">
      <alignment horizontal="center" vertical="top" wrapText="1"/>
    </xf>
    <xf numFmtId="10" fontId="6" fillId="8" borderId="6" xfId="0" applyNumberFormat="1" applyFont="1" applyFill="1" applyBorder="1" applyAlignment="1">
      <alignment horizontal="center" vertical="top" wrapText="1"/>
    </xf>
    <xf numFmtId="0" fontId="36" fillId="5" borderId="6" xfId="0" applyFont="1" applyFill="1" applyBorder="1" applyAlignment="1">
      <alignment horizontal="left" vertical="top" wrapText="1"/>
    </xf>
    <xf numFmtId="0" fontId="18" fillId="2" borderId="7" xfId="0" applyFont="1" applyFill="1" applyBorder="1" applyAlignment="1">
      <alignment horizontal="center" vertical="top" wrapText="1"/>
    </xf>
    <xf numFmtId="0" fontId="32" fillId="2" borderId="0" xfId="0" applyFont="1" applyFill="1" applyAlignment="1">
      <alignment horizontal="center" vertical="top" wrapText="1"/>
    </xf>
    <xf numFmtId="10" fontId="32" fillId="2" borderId="0" xfId="0" applyNumberFormat="1" applyFont="1" applyFill="1" applyAlignment="1">
      <alignment horizontal="center" vertical="top" wrapText="1"/>
    </xf>
    <xf numFmtId="0" fontId="32" fillId="2" borderId="0" xfId="0" applyFont="1" applyFill="1" applyAlignment="1">
      <alignment horizontal="center" vertical="top"/>
    </xf>
    <xf numFmtId="0" fontId="38" fillId="2" borderId="0" xfId="0" applyFont="1" applyFill="1" applyAlignment="1">
      <alignment horizontal="center" vertical="top"/>
    </xf>
    <xf numFmtId="0" fontId="32" fillId="0" borderId="0" xfId="0" applyFont="1" applyAlignment="1">
      <alignment horizontal="center" vertical="top"/>
    </xf>
    <xf numFmtId="17" fontId="32" fillId="2" borderId="0" xfId="0" applyNumberFormat="1" applyFont="1" applyFill="1" applyAlignment="1">
      <alignment horizontal="center" vertical="top" wrapText="1"/>
    </xf>
    <xf numFmtId="0" fontId="32" fillId="0" borderId="0" xfId="0" applyFont="1"/>
    <xf numFmtId="0" fontId="32" fillId="0" borderId="0" xfId="0" applyFont="1" applyAlignment="1">
      <alignment wrapText="1"/>
    </xf>
    <xf numFmtId="0" fontId="40" fillId="9" borderId="4" xfId="0" applyFont="1" applyFill="1" applyBorder="1" applyAlignment="1">
      <alignment horizontal="center" vertical="center" wrapText="1"/>
    </xf>
    <xf numFmtId="0" fontId="14" fillId="2" borderId="0" xfId="0" applyFont="1" applyFill="1" applyAlignment="1">
      <alignment horizontal="center" vertical="top"/>
    </xf>
    <xf numFmtId="0" fontId="12" fillId="2" borderId="0" xfId="0" applyFont="1" applyFill="1" applyAlignment="1">
      <alignment horizontal="left" vertical="top"/>
    </xf>
    <xf numFmtId="10" fontId="42" fillId="2" borderId="6" xfId="0" applyNumberFormat="1" applyFont="1" applyFill="1" applyBorder="1" applyAlignment="1">
      <alignment horizontal="center" vertical="center" wrapText="1"/>
    </xf>
    <xf numFmtId="1" fontId="42" fillId="4" borderId="6" xfId="0" applyNumberFormat="1" applyFont="1" applyFill="1" applyBorder="1" applyAlignment="1">
      <alignment horizontal="center" vertical="center" wrapText="1"/>
    </xf>
    <xf numFmtId="0" fontId="42" fillId="4" borderId="6" xfId="0" applyFont="1" applyFill="1" applyBorder="1" applyAlignment="1">
      <alignment horizontal="center" vertical="center" wrapText="1"/>
    </xf>
    <xf numFmtId="1" fontId="42" fillId="2" borderId="6" xfId="0" applyNumberFormat="1" applyFont="1" applyFill="1" applyBorder="1" applyAlignment="1">
      <alignment horizontal="center" vertical="center" wrapText="1"/>
    </xf>
    <xf numFmtId="0" fontId="42" fillId="2" borderId="6" xfId="0" applyFont="1" applyFill="1" applyBorder="1" applyAlignment="1">
      <alignment horizontal="center" vertical="center" wrapText="1"/>
    </xf>
    <xf numFmtId="1" fontId="41" fillId="0" borderId="6" xfId="0" applyNumberFormat="1" applyFont="1" applyFill="1" applyBorder="1" applyAlignment="1">
      <alignment horizontal="center" vertical="center" wrapText="1"/>
    </xf>
    <xf numFmtId="0" fontId="44" fillId="4" borderId="6" xfId="0" applyFont="1" applyFill="1" applyBorder="1" applyAlignment="1">
      <alignment horizontal="center" vertical="center" wrapText="1"/>
    </xf>
    <xf numFmtId="0" fontId="41" fillId="0" borderId="6" xfId="0" applyFont="1" applyFill="1" applyBorder="1" applyAlignment="1">
      <alignment horizontal="center" vertical="center" wrapText="1"/>
    </xf>
    <xf numFmtId="0" fontId="44" fillId="2" borderId="6" xfId="0" applyFont="1" applyFill="1" applyBorder="1" applyAlignment="1">
      <alignment horizontal="center" vertical="center" wrapText="1"/>
    </xf>
    <xf numFmtId="0" fontId="34" fillId="5" borderId="6" xfId="0" applyFont="1" applyFill="1" applyBorder="1" applyAlignment="1">
      <alignment horizontal="center" vertical="center" wrapText="1"/>
    </xf>
    <xf numFmtId="1" fontId="9" fillId="0" borderId="6" xfId="0" applyNumberFormat="1" applyFont="1" applyFill="1" applyBorder="1" applyAlignment="1">
      <alignment horizontal="center" vertical="center" wrapText="1"/>
    </xf>
    <xf numFmtId="0" fontId="34" fillId="0" borderId="6"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34" fillId="6" borderId="6"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2" borderId="0" xfId="0" applyFill="1" applyAlignment="1">
      <alignment vertical="top" wrapText="1"/>
    </xf>
    <xf numFmtId="10" fontId="49" fillId="0" borderId="6" xfId="0" applyNumberFormat="1" applyFont="1" applyFill="1" applyBorder="1" applyAlignment="1">
      <alignment horizontal="center" vertical="center" wrapText="1"/>
    </xf>
    <xf numFmtId="0" fontId="35" fillId="5" borderId="6" xfId="0" applyFont="1" applyFill="1" applyBorder="1" applyAlignment="1">
      <alignment horizontal="center" vertical="center" wrapText="1"/>
    </xf>
    <xf numFmtId="0" fontId="49" fillId="5" borderId="6" xfId="0" applyFont="1" applyFill="1" applyBorder="1" applyAlignment="1">
      <alignment horizontal="center" vertical="center" wrapText="1"/>
    </xf>
    <xf numFmtId="10" fontId="0" fillId="2" borderId="6" xfId="0" applyNumberFormat="1" applyFont="1" applyFill="1" applyBorder="1" applyAlignment="1">
      <alignment horizontal="center" vertical="center" wrapText="1"/>
    </xf>
    <xf numFmtId="0" fontId="48" fillId="4" borderId="6" xfId="0" applyFont="1" applyFill="1" applyBorder="1" applyAlignment="1">
      <alignment horizontal="center" vertical="center" wrapText="1"/>
    </xf>
    <xf numFmtId="11" fontId="0" fillId="4" borderId="5" xfId="0" applyNumberFormat="1" applyFont="1" applyFill="1" applyBorder="1" applyAlignment="1">
      <alignment horizontal="center" vertical="top" wrapText="1"/>
    </xf>
    <xf numFmtId="11" fontId="48" fillId="4" borderId="6" xfId="0" applyNumberFormat="1" applyFont="1" applyFill="1" applyBorder="1" applyAlignment="1">
      <alignment horizontal="center" vertical="top" wrapText="1"/>
    </xf>
    <xf numFmtId="11" fontId="0" fillId="2" borderId="5" xfId="0" applyNumberFormat="1" applyFont="1" applyFill="1" applyBorder="1" applyAlignment="1">
      <alignment horizontal="center" vertical="top" wrapText="1"/>
    </xf>
    <xf numFmtId="11" fontId="48" fillId="2" borderId="6" xfId="0" applyNumberFormat="1" applyFont="1" applyFill="1" applyBorder="1" applyAlignment="1">
      <alignment horizontal="center" vertical="top" wrapText="1"/>
    </xf>
    <xf numFmtId="0" fontId="0" fillId="4" borderId="6" xfId="0" applyFont="1" applyFill="1" applyBorder="1" applyAlignment="1">
      <alignment horizontal="left" vertical="top" wrapText="1"/>
    </xf>
    <xf numFmtId="0" fontId="0" fillId="2" borderId="6" xfId="0" applyFont="1" applyFill="1" applyBorder="1" applyAlignment="1">
      <alignment horizontal="left" vertical="top" wrapText="1"/>
    </xf>
    <xf numFmtId="0" fontId="35" fillId="2" borderId="6" xfId="0" applyFont="1" applyFill="1" applyBorder="1" applyAlignment="1">
      <alignment horizontal="left" vertical="top" wrapText="1"/>
    </xf>
    <xf numFmtId="0" fontId="48" fillId="2" borderId="6" xfId="0" applyFont="1" applyFill="1" applyBorder="1" applyAlignment="1">
      <alignment horizontal="center" vertical="top" wrapText="1"/>
    </xf>
    <xf numFmtId="0" fontId="48" fillId="4" borderId="6" xfId="0" applyFont="1" applyFill="1" applyBorder="1" applyAlignment="1">
      <alignment horizontal="center" vertical="top" wrapText="1"/>
    </xf>
    <xf numFmtId="11" fontId="48" fillId="4" borderId="8" xfId="0" applyNumberFormat="1" applyFont="1" applyFill="1" applyBorder="1" applyAlignment="1">
      <alignment horizontal="center" vertical="top" wrapText="1"/>
    </xf>
    <xf numFmtId="0" fontId="0" fillId="4" borderId="8" xfId="0" applyFont="1" applyFill="1" applyBorder="1" applyAlignment="1">
      <alignment horizontal="center" vertical="top" wrapText="1"/>
    </xf>
    <xf numFmtId="0" fontId="51" fillId="3" borderId="2" xfId="0" applyFont="1" applyFill="1" applyBorder="1" applyAlignment="1">
      <alignment horizontal="center" vertical="center" wrapText="1"/>
    </xf>
    <xf numFmtId="0" fontId="51" fillId="3" borderId="3" xfId="0" applyFont="1" applyFill="1" applyBorder="1" applyAlignment="1">
      <alignment horizontal="center" vertical="center" wrapText="1"/>
    </xf>
    <xf numFmtId="10" fontId="51" fillId="3" borderId="3" xfId="0" applyNumberFormat="1" applyFont="1" applyFill="1" applyBorder="1" applyAlignment="1">
      <alignment horizontal="center" vertical="center" wrapText="1"/>
    </xf>
    <xf numFmtId="1" fontId="51" fillId="3" borderId="3" xfId="0" applyNumberFormat="1" applyFont="1" applyFill="1" applyBorder="1" applyAlignment="1">
      <alignment horizontal="center" vertical="center" wrapText="1"/>
    </xf>
    <xf numFmtId="0" fontId="51" fillId="3" borderId="4" xfId="0" applyFont="1" applyFill="1" applyBorder="1" applyAlignment="1">
      <alignment horizontal="center" vertical="center" wrapText="1"/>
    </xf>
    <xf numFmtId="1" fontId="51" fillId="8" borderId="3" xfId="0" applyNumberFormat="1" applyFont="1" applyFill="1" applyBorder="1" applyAlignment="1">
      <alignment horizontal="center" vertical="top" wrapText="1"/>
    </xf>
    <xf numFmtId="10" fontId="51" fillId="8" borderId="3" xfId="0" applyNumberFormat="1" applyFont="1" applyFill="1" applyBorder="1" applyAlignment="1">
      <alignment horizontal="center" vertical="top" wrapText="1"/>
    </xf>
    <xf numFmtId="1" fontId="51" fillId="9" borderId="3" xfId="0" applyNumberFormat="1" applyFont="1" applyFill="1" applyBorder="1" applyAlignment="1">
      <alignment horizontal="center" vertical="center" wrapText="1"/>
    </xf>
    <xf numFmtId="10" fontId="51" fillId="9" borderId="3" xfId="0" applyNumberFormat="1" applyFont="1" applyFill="1" applyBorder="1" applyAlignment="1">
      <alignment horizontal="center" vertical="center" wrapText="1"/>
    </xf>
    <xf numFmtId="10" fontId="48" fillId="3" borderId="6" xfId="0" applyNumberFormat="1" applyFont="1" applyFill="1" applyBorder="1" applyAlignment="1">
      <alignment horizontal="center" vertical="center" wrapText="1"/>
    </xf>
    <xf numFmtId="1" fontId="0" fillId="0" borderId="6" xfId="0" applyNumberFormat="1" applyFont="1" applyFill="1" applyBorder="1" applyAlignment="1">
      <alignment horizontal="center" vertical="center" wrapText="1"/>
    </xf>
    <xf numFmtId="10" fontId="34" fillId="0" borderId="6" xfId="0" applyNumberFormat="1" applyFont="1" applyFill="1" applyBorder="1" applyAlignment="1">
      <alignment horizontal="center" vertical="center" wrapText="1"/>
    </xf>
    <xf numFmtId="1" fontId="48" fillId="4" borderId="6" xfId="0" applyNumberFormat="1" applyFont="1" applyFill="1" applyBorder="1" applyAlignment="1">
      <alignment horizontal="center" vertical="center" wrapText="1"/>
    </xf>
    <xf numFmtId="10" fontId="52" fillId="7" borderId="6" xfId="0" applyNumberFormat="1" applyFont="1" applyFill="1" applyBorder="1" applyAlignment="1">
      <alignment horizontal="center" vertical="center" wrapText="1"/>
    </xf>
    <xf numFmtId="1" fontId="35" fillId="0" borderId="6" xfId="0" applyNumberFormat="1" applyFont="1" applyFill="1" applyBorder="1" applyAlignment="1">
      <alignment horizontal="center" vertical="center" wrapText="1"/>
    </xf>
    <xf numFmtId="10" fontId="35" fillId="0" borderId="6" xfId="0" applyNumberFormat="1" applyFont="1" applyFill="1" applyBorder="1" applyAlignment="1">
      <alignment horizontal="center" vertical="center" wrapText="1"/>
    </xf>
    <xf numFmtId="1" fontId="34" fillId="0" borderId="6" xfId="0" applyNumberFormat="1" applyFont="1" applyFill="1" applyBorder="1" applyAlignment="1">
      <alignment horizontal="center" vertical="center" wrapText="1"/>
    </xf>
    <xf numFmtId="10" fontId="0" fillId="0" borderId="6" xfId="0" applyNumberFormat="1" applyFont="1" applyFill="1" applyBorder="1" applyAlignment="1">
      <alignment horizontal="center" vertical="center" wrapText="1"/>
    </xf>
    <xf numFmtId="0" fontId="35" fillId="0" borderId="6" xfId="0" applyFont="1" applyFill="1" applyBorder="1" applyAlignment="1">
      <alignment horizontal="center" vertical="center" wrapText="1"/>
    </xf>
    <xf numFmtId="1" fontId="0" fillId="4" borderId="6" xfId="0" applyNumberFormat="1" applyFont="1" applyFill="1" applyBorder="1" applyAlignment="1">
      <alignment horizontal="center" vertical="center" wrapText="1"/>
    </xf>
    <xf numFmtId="1" fontId="0" fillId="2" borderId="6" xfId="0" applyNumberFormat="1" applyFont="1" applyFill="1" applyBorder="1" applyAlignment="1">
      <alignment horizontal="center" vertical="center" wrapText="1"/>
    </xf>
    <xf numFmtId="10" fontId="33" fillId="0" borderId="6" xfId="0" applyNumberFormat="1" applyFont="1" applyFill="1" applyBorder="1" applyAlignment="1">
      <alignment horizontal="center" vertical="center" wrapText="1"/>
    </xf>
    <xf numFmtId="10" fontId="52" fillId="10" borderId="6" xfId="0" applyNumberFormat="1" applyFont="1" applyFill="1" applyBorder="1" applyAlignment="1">
      <alignment horizontal="center" vertical="center" wrapText="1"/>
    </xf>
    <xf numFmtId="0" fontId="0" fillId="4" borderId="10" xfId="0" applyFont="1" applyFill="1" applyBorder="1" applyAlignment="1">
      <alignment horizontal="center" vertical="center" wrapText="1"/>
    </xf>
    <xf numFmtId="0" fontId="2" fillId="2" borderId="0" xfId="0" applyFont="1" applyFill="1" applyAlignment="1">
      <alignment horizontal="center" vertical="top" wrapText="1"/>
    </xf>
    <xf numFmtId="10" fontId="2" fillId="2" borderId="0" xfId="0" applyNumberFormat="1" applyFont="1" applyFill="1" applyAlignment="1">
      <alignment horizontal="center" vertical="top" wrapText="1"/>
    </xf>
    <xf numFmtId="0" fontId="23" fillId="2" borderId="0" xfId="0" applyFont="1" applyFill="1" applyAlignment="1">
      <alignment horizontal="center" vertical="top" wrapText="1"/>
    </xf>
    <xf numFmtId="10" fontId="23" fillId="2" borderId="0" xfId="0" applyNumberFormat="1" applyFont="1" applyFill="1" applyAlignment="1">
      <alignment horizontal="center" vertical="top" wrapText="1"/>
    </xf>
    <xf numFmtId="0" fontId="3" fillId="2" borderId="0" xfId="0" applyFont="1" applyFill="1" applyAlignment="1">
      <alignment horizontal="center" vertical="top" wrapText="1"/>
    </xf>
    <xf numFmtId="0" fontId="2" fillId="0" borderId="0" xfId="0" applyFont="1" applyAlignment="1">
      <alignment horizontal="center" vertical="top" wrapText="1"/>
    </xf>
    <xf numFmtId="17" fontId="2" fillId="2" borderId="0" xfId="0" applyNumberFormat="1" applyFont="1" applyFill="1" applyAlignment="1">
      <alignment horizontal="center" vertical="top" wrapText="1"/>
    </xf>
    <xf numFmtId="10" fontId="50" fillId="7" borderId="6" xfId="0" applyNumberFormat="1" applyFont="1" applyFill="1" applyBorder="1" applyAlignment="1">
      <alignment horizontal="center" vertical="center" wrapText="1"/>
    </xf>
    <xf numFmtId="10" fontId="34" fillId="11" borderId="6" xfId="0" applyNumberFormat="1" applyFont="1" applyFill="1" applyBorder="1" applyAlignment="1">
      <alignment horizontal="center" vertical="center" wrapText="1"/>
    </xf>
    <xf numFmtId="10" fontId="52" fillId="0" borderId="6" xfId="0" applyNumberFormat="1" applyFont="1" applyFill="1" applyBorder="1" applyAlignment="1">
      <alignment horizontal="center" vertical="center" wrapText="1"/>
    </xf>
    <xf numFmtId="10" fontId="49" fillId="0" borderId="6" xfId="0" applyNumberFormat="1" applyFont="1" applyFill="1" applyBorder="1" applyAlignment="1">
      <alignment horizontal="center" vertical="top" wrapText="1"/>
    </xf>
    <xf numFmtId="0" fontId="35" fillId="0" borderId="6" xfId="0" applyFont="1" applyFill="1" applyBorder="1" applyAlignment="1">
      <alignment horizontal="center" vertical="top" wrapText="1"/>
    </xf>
    <xf numFmtId="10" fontId="0" fillId="0" borderId="6" xfId="0" applyNumberFormat="1" applyFont="1" applyFill="1" applyBorder="1" applyAlignment="1">
      <alignment horizontal="center" vertical="top" wrapText="1"/>
    </xf>
    <xf numFmtId="0" fontId="49" fillId="5" borderId="6" xfId="0" applyFont="1" applyFill="1" applyBorder="1" applyAlignment="1">
      <alignment horizontal="center" vertical="top" wrapText="1"/>
    </xf>
    <xf numFmtId="0" fontId="33" fillId="0" borderId="6" xfId="0" applyFont="1" applyFill="1" applyBorder="1" applyAlignment="1">
      <alignment horizontal="center" vertical="top" wrapText="1"/>
    </xf>
    <xf numFmtId="0" fontId="33" fillId="2" borderId="6" xfId="0" applyFont="1" applyFill="1" applyBorder="1" applyAlignment="1">
      <alignment horizontal="center" vertical="top" wrapText="1"/>
    </xf>
    <xf numFmtId="0" fontId="33" fillId="4" borderId="6" xfId="0" applyFont="1" applyFill="1" applyBorder="1" applyAlignment="1">
      <alignment horizontal="center" vertical="top" wrapText="1"/>
    </xf>
    <xf numFmtId="0" fontId="35" fillId="0" borderId="6" xfId="0" applyFont="1" applyBorder="1" applyAlignment="1">
      <alignment horizontal="center" vertical="top" wrapText="1"/>
    </xf>
    <xf numFmtId="10" fontId="35" fillId="0" borderId="6" xfId="0" applyNumberFormat="1" applyFont="1" applyFill="1" applyBorder="1" applyAlignment="1">
      <alignment horizontal="center" vertical="top" wrapText="1"/>
    </xf>
    <xf numFmtId="0" fontId="53" fillId="2" borderId="0" xfId="0" applyFont="1" applyFill="1" applyAlignment="1">
      <alignment vertical="top"/>
    </xf>
    <xf numFmtId="0" fontId="54" fillId="2" borderId="0" xfId="0" applyFont="1" applyFill="1" applyAlignment="1">
      <alignment horizontal="center" vertical="top"/>
    </xf>
    <xf numFmtId="0" fontId="55" fillId="2" borderId="0" xfId="0" applyFont="1" applyFill="1" applyAlignment="1">
      <alignment horizontal="center" vertical="top"/>
    </xf>
    <xf numFmtId="0" fontId="56" fillId="9" borderId="3" xfId="0" applyFont="1" applyFill="1" applyBorder="1" applyAlignment="1">
      <alignment horizontal="center" vertical="center" wrapText="1"/>
    </xf>
    <xf numFmtId="0" fontId="56" fillId="9" borderId="3" xfId="0" applyFont="1" applyFill="1" applyBorder="1" applyAlignment="1">
      <alignment horizontal="center" vertical="center" textRotation="90" wrapText="1"/>
    </xf>
    <xf numFmtId="0" fontId="57" fillId="4" borderId="6" xfId="0" applyFont="1" applyFill="1" applyBorder="1" applyAlignment="1">
      <alignment horizontal="center" vertical="top" wrapText="1"/>
    </xf>
    <xf numFmtId="0" fontId="57" fillId="2" borderId="6" xfId="0" applyFont="1" applyFill="1" applyBorder="1" applyAlignment="1">
      <alignment horizontal="center" vertical="top" wrapText="1"/>
    </xf>
    <xf numFmtId="0" fontId="58" fillId="2" borderId="6" xfId="0" applyFont="1" applyFill="1" applyBorder="1" applyAlignment="1">
      <alignment horizontal="center" vertical="top" wrapText="1"/>
    </xf>
    <xf numFmtId="0" fontId="58" fillId="4" borderId="6" xfId="0" applyFont="1" applyFill="1" applyBorder="1" applyAlignment="1">
      <alignment horizontal="center" vertical="top" wrapText="1"/>
    </xf>
    <xf numFmtId="0" fontId="57" fillId="4" borderId="8" xfId="0" applyFont="1" applyFill="1" applyBorder="1" applyAlignment="1">
      <alignment horizontal="center" vertical="top" wrapText="1"/>
    </xf>
    <xf numFmtId="0" fontId="55" fillId="0" borderId="0" xfId="0" applyFont="1" applyAlignment="1">
      <alignment horizontal="center" vertical="top"/>
    </xf>
    <xf numFmtId="0" fontId="10" fillId="0" borderId="6" xfId="0" applyFont="1" applyFill="1" applyBorder="1" applyAlignment="1">
      <alignment horizontal="center" vertical="center" wrapText="1"/>
    </xf>
    <xf numFmtId="0" fontId="42" fillId="2" borderId="0" xfId="0" applyFont="1" applyFill="1" applyAlignment="1">
      <alignment horizontal="center" vertical="top"/>
    </xf>
    <xf numFmtId="10" fontId="42" fillId="2" borderId="0" xfId="0" applyNumberFormat="1" applyFont="1" applyFill="1" applyAlignment="1">
      <alignment horizontal="center" vertical="top"/>
    </xf>
    <xf numFmtId="0" fontId="44" fillId="2" borderId="0" xfId="0" applyFont="1" applyFill="1" applyAlignment="1">
      <alignment horizontal="center" vertical="top"/>
    </xf>
    <xf numFmtId="0" fontId="42" fillId="0" borderId="0" xfId="0" applyFont="1" applyAlignment="1">
      <alignment horizontal="center" vertical="top"/>
    </xf>
    <xf numFmtId="17" fontId="42" fillId="2" borderId="0" xfId="0" applyNumberFormat="1" applyFont="1" applyFill="1" applyAlignment="1">
      <alignment horizontal="center" vertical="top"/>
    </xf>
    <xf numFmtId="0" fontId="42" fillId="4" borderId="6" xfId="0" applyFont="1" applyFill="1" applyBorder="1" applyAlignment="1">
      <alignment horizontal="left" vertical="top" wrapText="1"/>
    </xf>
    <xf numFmtId="0" fontId="42" fillId="2" borderId="6" xfId="0" applyFont="1" applyFill="1" applyBorder="1" applyAlignment="1">
      <alignment horizontal="left" vertical="top" wrapText="1"/>
    </xf>
    <xf numFmtId="0" fontId="42" fillId="2" borderId="0" xfId="0" applyFont="1" applyFill="1" applyAlignment="1">
      <alignment vertical="top"/>
    </xf>
    <xf numFmtId="0" fontId="47" fillId="3" borderId="2" xfId="0" applyFont="1" applyFill="1" applyBorder="1" applyAlignment="1">
      <alignment horizontal="center" vertical="center" wrapText="1"/>
    </xf>
    <xf numFmtId="0" fontId="47" fillId="3" borderId="3" xfId="0" applyFont="1" applyFill="1" applyBorder="1" applyAlignment="1">
      <alignment horizontal="center" vertical="center" wrapText="1"/>
    </xf>
    <xf numFmtId="10" fontId="47" fillId="3" borderId="3" xfId="0" applyNumberFormat="1" applyFont="1" applyFill="1" applyBorder="1" applyAlignment="1">
      <alignment horizontal="center" vertical="center" wrapText="1"/>
    </xf>
    <xf numFmtId="1" fontId="47" fillId="3" borderId="3" xfId="0" applyNumberFormat="1" applyFont="1" applyFill="1" applyBorder="1" applyAlignment="1">
      <alignment horizontal="center" vertical="center" wrapText="1"/>
    </xf>
    <xf numFmtId="0" fontId="47" fillId="3" borderId="4" xfId="0" applyFont="1" applyFill="1" applyBorder="1" applyAlignment="1">
      <alignment horizontal="center" vertical="center" wrapText="1"/>
    </xf>
    <xf numFmtId="11" fontId="42" fillId="4" borderId="5" xfId="0" applyNumberFormat="1" applyFont="1" applyFill="1" applyBorder="1" applyAlignment="1">
      <alignment horizontal="center" vertical="top" wrapText="1"/>
    </xf>
    <xf numFmtId="11" fontId="44" fillId="4" borderId="6" xfId="0" applyNumberFormat="1" applyFont="1" applyFill="1" applyBorder="1" applyAlignment="1">
      <alignment horizontal="center" vertical="top" wrapText="1"/>
    </xf>
    <xf numFmtId="0" fontId="42" fillId="4" borderId="6" xfId="0" applyFont="1" applyFill="1" applyBorder="1" applyAlignment="1">
      <alignment horizontal="center" vertical="top" wrapText="1"/>
    </xf>
    <xf numFmtId="10" fontId="44" fillId="3" borderId="6" xfId="0" applyNumberFormat="1" applyFont="1" applyFill="1" applyBorder="1" applyAlignment="1">
      <alignment horizontal="center" vertical="top" wrapText="1"/>
    </xf>
    <xf numFmtId="1" fontId="41" fillId="0" borderId="6" xfId="0" applyNumberFormat="1" applyFont="1" applyFill="1" applyBorder="1" applyAlignment="1">
      <alignment horizontal="center" vertical="top" wrapText="1"/>
    </xf>
    <xf numFmtId="0" fontId="41" fillId="0" borderId="6" xfId="0" applyFont="1" applyFill="1" applyBorder="1" applyAlignment="1">
      <alignment horizontal="center" vertical="top" wrapText="1"/>
    </xf>
    <xf numFmtId="10" fontId="59" fillId="0" borderId="6" xfId="0" applyNumberFormat="1" applyFont="1" applyFill="1" applyBorder="1" applyAlignment="1">
      <alignment horizontal="center" vertical="top" wrapText="1"/>
    </xf>
    <xf numFmtId="10" fontId="15" fillId="0" borderId="6" xfId="0" applyNumberFormat="1" applyFont="1" applyFill="1" applyBorder="1" applyAlignment="1">
      <alignment horizontal="center" vertical="top" wrapText="1"/>
    </xf>
    <xf numFmtId="11" fontId="42" fillId="2" borderId="5" xfId="0" applyNumberFormat="1" applyFont="1" applyFill="1" applyBorder="1" applyAlignment="1">
      <alignment horizontal="center" vertical="top" wrapText="1"/>
    </xf>
    <xf numFmtId="11" fontId="44" fillId="2" borderId="6" xfId="0" applyNumberFormat="1" applyFont="1" applyFill="1" applyBorder="1" applyAlignment="1">
      <alignment horizontal="center" vertical="top" wrapText="1"/>
    </xf>
    <xf numFmtId="0" fontId="42" fillId="2" borderId="6" xfId="0" applyFont="1" applyFill="1" applyBorder="1" applyAlignment="1">
      <alignment horizontal="center" vertical="top" wrapText="1"/>
    </xf>
    <xf numFmtId="0" fontId="46" fillId="0" borderId="6" xfId="0" applyFont="1" applyFill="1" applyBorder="1" applyAlignment="1">
      <alignment horizontal="center" vertical="top" wrapText="1"/>
    </xf>
    <xf numFmtId="0" fontId="47" fillId="0" borderId="6" xfId="0" applyFont="1" applyFill="1" applyBorder="1" applyAlignment="1">
      <alignment horizontal="center" vertical="top" wrapText="1"/>
    </xf>
    <xf numFmtId="0" fontId="15" fillId="0" borderId="6" xfId="0" applyFont="1" applyFill="1" applyBorder="1" applyAlignment="1">
      <alignment horizontal="center" vertical="top" wrapText="1"/>
    </xf>
    <xf numFmtId="1" fontId="42" fillId="4" borderId="6" xfId="0" applyNumberFormat="1" applyFont="1" applyFill="1" applyBorder="1" applyAlignment="1">
      <alignment horizontal="center" vertical="top" wrapText="1"/>
    </xf>
    <xf numFmtId="0" fontId="15" fillId="2" borderId="6" xfId="0" applyFont="1" applyFill="1" applyBorder="1" applyAlignment="1">
      <alignment horizontal="center" vertical="top" wrapText="1"/>
    </xf>
    <xf numFmtId="1" fontId="42" fillId="2" borderId="6" xfId="0" applyNumberFormat="1" applyFont="1" applyFill="1" applyBorder="1" applyAlignment="1">
      <alignment horizontal="center" vertical="top" wrapText="1"/>
    </xf>
    <xf numFmtId="0" fontId="42" fillId="0" borderId="6" xfId="0" applyFont="1" applyFill="1" applyBorder="1" applyAlignment="1">
      <alignment horizontal="center" vertical="top" wrapText="1"/>
    </xf>
    <xf numFmtId="0" fontId="45" fillId="0" borderId="6" xfId="0" applyFont="1" applyBorder="1" applyAlignment="1">
      <alignment vertical="top" wrapText="1"/>
    </xf>
    <xf numFmtId="0" fontId="15" fillId="2" borderId="6" xfId="0" applyFont="1" applyFill="1" applyBorder="1" applyAlignment="1">
      <alignment horizontal="left" vertical="top" wrapText="1"/>
    </xf>
    <xf numFmtId="0" fontId="43" fillId="0" borderId="6" xfId="0" applyFont="1" applyFill="1" applyBorder="1" applyAlignment="1">
      <alignment horizontal="center" vertical="top" wrapText="1"/>
    </xf>
    <xf numFmtId="0" fontId="43" fillId="2" borderId="6" xfId="0" applyFont="1" applyFill="1" applyBorder="1" applyAlignment="1">
      <alignment horizontal="center" vertical="top" wrapText="1"/>
    </xf>
    <xf numFmtId="0" fontId="43" fillId="4" borderId="6" xfId="0" applyFont="1" applyFill="1" applyBorder="1" applyAlignment="1">
      <alignment horizontal="center" vertical="top" wrapText="1"/>
    </xf>
    <xf numFmtId="0" fontId="15" fillId="4" borderId="6" xfId="0" applyFont="1" applyFill="1" applyBorder="1" applyAlignment="1">
      <alignment horizontal="center" vertical="top" wrapText="1"/>
    </xf>
    <xf numFmtId="0" fontId="41" fillId="0" borderId="7" xfId="0" applyFont="1" applyFill="1" applyBorder="1" applyAlignment="1">
      <alignment horizontal="center" vertical="top" wrapText="1"/>
    </xf>
    <xf numFmtId="0" fontId="44" fillId="2" borderId="6" xfId="0" applyFont="1" applyFill="1" applyBorder="1" applyAlignment="1">
      <alignment horizontal="center" vertical="top" wrapText="1"/>
    </xf>
    <xf numFmtId="10" fontId="42" fillId="2" borderId="6" xfId="0" applyNumberFormat="1" applyFont="1" applyFill="1" applyBorder="1" applyAlignment="1">
      <alignment horizontal="center" vertical="top" wrapText="1"/>
    </xf>
    <xf numFmtId="0" fontId="44" fillId="4" borderId="6" xfId="0" applyFont="1" applyFill="1" applyBorder="1" applyAlignment="1">
      <alignment horizontal="center" vertical="top" wrapText="1"/>
    </xf>
    <xf numFmtId="1" fontId="41" fillId="2" borderId="6" xfId="0" applyNumberFormat="1" applyFont="1" applyFill="1" applyBorder="1" applyAlignment="1">
      <alignment horizontal="center" vertical="top" wrapText="1"/>
    </xf>
    <xf numFmtId="0" fontId="15" fillId="0" borderId="6" xfId="0" applyFont="1" applyBorder="1" applyAlignment="1">
      <alignment horizontal="center" vertical="top" wrapText="1"/>
    </xf>
    <xf numFmtId="11" fontId="44" fillId="4" borderId="8" xfId="0" applyNumberFormat="1" applyFont="1" applyFill="1" applyBorder="1" applyAlignment="1">
      <alignment horizontal="center" vertical="top" wrapText="1"/>
    </xf>
    <xf numFmtId="0" fontId="42" fillId="4" borderId="8" xfId="0" applyFont="1" applyFill="1" applyBorder="1" applyAlignment="1">
      <alignment horizontal="center" vertical="top" wrapText="1"/>
    </xf>
    <xf numFmtId="0" fontId="45" fillId="2" borderId="6" xfId="0" applyFont="1" applyFill="1" applyBorder="1" applyAlignment="1">
      <alignment horizontal="center" vertical="top" wrapText="1"/>
    </xf>
    <xf numFmtId="0" fontId="44" fillId="2" borderId="0" xfId="0" applyFont="1" applyFill="1" applyAlignment="1">
      <alignment vertical="top"/>
    </xf>
    <xf numFmtId="1" fontId="2" fillId="2" borderId="0" xfId="0" applyNumberFormat="1" applyFont="1" applyFill="1" applyAlignment="1">
      <alignment horizontal="center" vertical="top"/>
    </xf>
    <xf numFmtId="0" fontId="32" fillId="0" borderId="12" xfId="0" applyFont="1" applyBorder="1" applyAlignment="1">
      <alignment vertical="center" wrapText="1"/>
    </xf>
    <xf numFmtId="0" fontId="42" fillId="2" borderId="0" xfId="0" applyFont="1" applyFill="1" applyAlignment="1">
      <alignment horizontal="left" vertical="top"/>
    </xf>
    <xf numFmtId="0" fontId="47" fillId="3" borderId="3" xfId="0" applyFont="1" applyFill="1" applyBorder="1" applyAlignment="1">
      <alignment horizontal="left" vertical="center" wrapText="1"/>
    </xf>
    <xf numFmtId="11" fontId="42" fillId="4" borderId="5" xfId="0" applyNumberFormat="1" applyFont="1" applyFill="1" applyBorder="1" applyAlignment="1">
      <alignment horizontal="center" vertical="center" wrapText="1"/>
    </xf>
    <xf numFmtId="11" fontId="44" fillId="4" borderId="6" xfId="0" applyNumberFormat="1" applyFont="1" applyFill="1" applyBorder="1" applyAlignment="1">
      <alignment horizontal="center" vertical="center" wrapText="1"/>
    </xf>
    <xf numFmtId="0" fontId="42" fillId="4" borderId="6" xfId="0" applyFont="1" applyFill="1" applyBorder="1" applyAlignment="1">
      <alignment horizontal="left" vertical="center" wrapText="1"/>
    </xf>
    <xf numFmtId="10" fontId="44" fillId="3" borderId="6" xfId="0" applyNumberFormat="1" applyFont="1" applyFill="1" applyBorder="1" applyAlignment="1">
      <alignment horizontal="center" vertical="center" wrapText="1"/>
    </xf>
    <xf numFmtId="10" fontId="15" fillId="2" borderId="6" xfId="0" applyNumberFormat="1" applyFont="1" applyFill="1" applyBorder="1" applyAlignment="1">
      <alignment horizontal="center" vertical="center" wrapText="1"/>
    </xf>
    <xf numFmtId="1" fontId="15" fillId="0" borderId="6" xfId="0" applyNumberFormat="1" applyFont="1" applyFill="1" applyBorder="1" applyAlignment="1">
      <alignment horizontal="center" vertical="center" wrapText="1"/>
    </xf>
    <xf numFmtId="10" fontId="59" fillId="0" borderId="6" xfId="0" applyNumberFormat="1" applyFont="1" applyFill="1" applyBorder="1" applyAlignment="1">
      <alignment horizontal="center" vertical="center" wrapText="1"/>
    </xf>
    <xf numFmtId="11" fontId="42" fillId="2" borderId="5" xfId="0" applyNumberFormat="1" applyFont="1" applyFill="1" applyBorder="1" applyAlignment="1">
      <alignment horizontal="center" vertical="center" wrapText="1"/>
    </xf>
    <xf numFmtId="11" fontId="44" fillId="2" borderId="6" xfId="0" applyNumberFormat="1" applyFont="1" applyFill="1" applyBorder="1" applyAlignment="1">
      <alignment horizontal="center" vertical="center" wrapText="1"/>
    </xf>
    <xf numFmtId="0" fontId="42" fillId="2" borderId="6" xfId="0" applyFont="1" applyFill="1" applyBorder="1" applyAlignment="1">
      <alignment horizontal="left" vertical="center" wrapText="1"/>
    </xf>
    <xf numFmtId="0" fontId="15" fillId="0" borderId="6" xfId="0" applyFont="1" applyFill="1" applyBorder="1" applyAlignment="1">
      <alignment horizontal="center" vertical="center" wrapText="1"/>
    </xf>
    <xf numFmtId="0" fontId="15" fillId="2" borderId="6" xfId="0" applyFont="1" applyFill="1" applyBorder="1" applyAlignment="1">
      <alignment horizontal="left" vertical="center" wrapText="1"/>
    </xf>
    <xf numFmtId="0" fontId="43" fillId="2" borderId="6" xfId="0" applyFont="1" applyFill="1" applyBorder="1" applyAlignment="1">
      <alignment horizontal="center" vertical="center" wrapText="1"/>
    </xf>
    <xf numFmtId="11" fontId="44" fillId="4" borderId="8" xfId="0" applyNumberFormat="1" applyFont="1" applyFill="1" applyBorder="1" applyAlignment="1">
      <alignment horizontal="center" vertical="center" wrapText="1"/>
    </xf>
    <xf numFmtId="0" fontId="42" fillId="4" borderId="8" xfId="0" applyFont="1" applyFill="1" applyBorder="1" applyAlignment="1">
      <alignment horizontal="center" vertical="center" wrapText="1"/>
    </xf>
    <xf numFmtId="0" fontId="15" fillId="2" borderId="0" xfId="0" applyFont="1" applyFill="1" applyAlignment="1">
      <alignment horizontal="center" vertical="top"/>
    </xf>
    <xf numFmtId="0" fontId="11" fillId="0" borderId="6" xfId="0" applyFont="1" applyFill="1" applyBorder="1" applyAlignment="1">
      <alignment horizontal="center" vertical="center" wrapText="1"/>
    </xf>
    <xf numFmtId="1" fontId="13" fillId="0" borderId="6" xfId="0" applyNumberFormat="1" applyFont="1" applyFill="1" applyBorder="1" applyAlignment="1">
      <alignment horizontal="center" vertical="center" wrapText="1"/>
    </xf>
    <xf numFmtId="10" fontId="62" fillId="0" borderId="6" xfId="0" applyNumberFormat="1" applyFont="1" applyFill="1" applyBorder="1" applyAlignment="1">
      <alignment horizontal="center" vertical="center" wrapText="1"/>
    </xf>
    <xf numFmtId="0" fontId="62" fillId="0"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center" vertical="center" wrapText="1"/>
    </xf>
    <xf numFmtId="0" fontId="45" fillId="0" borderId="0" xfId="0" applyFont="1" applyAlignment="1">
      <alignment vertical="center"/>
    </xf>
    <xf numFmtId="0" fontId="0" fillId="2" borderId="6" xfId="0" applyFill="1" applyBorder="1" applyAlignment="1">
      <alignment vertical="top" wrapText="1"/>
    </xf>
    <xf numFmtId="0" fontId="41" fillId="2" borderId="6" xfId="0" applyFont="1" applyFill="1" applyBorder="1" applyAlignment="1">
      <alignment horizontal="center" vertical="top" wrapText="1"/>
    </xf>
    <xf numFmtId="0" fontId="41" fillId="2" borderId="6" xfId="0" applyFont="1" applyFill="1" applyBorder="1" applyAlignment="1">
      <alignment horizontal="left" vertical="top" wrapText="1"/>
    </xf>
    <xf numFmtId="0" fontId="41" fillId="2" borderId="7" xfId="0" applyFont="1" applyFill="1" applyBorder="1" applyAlignment="1">
      <alignment horizontal="center" vertical="top" wrapText="1"/>
    </xf>
    <xf numFmtId="11" fontId="44" fillId="4" borderId="5" xfId="0" applyNumberFormat="1" applyFont="1" applyFill="1" applyBorder="1" applyAlignment="1">
      <alignment horizontal="center" vertical="top" wrapText="1"/>
    </xf>
    <xf numFmtId="0" fontId="10" fillId="2" borderId="6" xfId="0" applyFont="1" applyFill="1" applyBorder="1" applyAlignment="1">
      <alignment horizontal="center" vertical="top" wrapText="1"/>
    </xf>
    <xf numFmtId="0" fontId="5" fillId="2" borderId="0" xfId="0" applyFont="1" applyFill="1" applyAlignment="1">
      <alignment horizontal="center" vertical="top"/>
    </xf>
    <xf numFmtId="10" fontId="5" fillId="2" borderId="0" xfId="0" applyNumberFormat="1" applyFont="1" applyFill="1" applyAlignment="1">
      <alignment horizontal="center" vertical="top"/>
    </xf>
    <xf numFmtId="0" fontId="6" fillId="2" borderId="0" xfId="0" applyFont="1" applyFill="1" applyAlignment="1">
      <alignment horizontal="center" vertical="top"/>
    </xf>
    <xf numFmtId="0" fontId="5" fillId="0" borderId="0" xfId="0" applyFont="1" applyAlignment="1">
      <alignment horizontal="center" vertical="top"/>
    </xf>
    <xf numFmtId="17" fontId="5" fillId="2" borderId="0" xfId="0" applyNumberFormat="1" applyFont="1" applyFill="1" applyAlignment="1">
      <alignment horizontal="center" vertical="top"/>
    </xf>
    <xf numFmtId="0" fontId="72" fillId="3" borderId="2" xfId="0" applyFont="1" applyFill="1" applyBorder="1" applyAlignment="1">
      <alignment horizontal="center" vertical="center" wrapText="1"/>
    </xf>
    <xf numFmtId="0" fontId="72" fillId="3" borderId="3" xfId="0" applyFont="1" applyFill="1" applyBorder="1" applyAlignment="1">
      <alignment horizontal="center" vertical="center" wrapText="1"/>
    </xf>
    <xf numFmtId="10" fontId="72" fillId="3" borderId="3" xfId="0" applyNumberFormat="1" applyFont="1" applyFill="1" applyBorder="1" applyAlignment="1">
      <alignment horizontal="center" vertical="center" wrapText="1"/>
    </xf>
    <xf numFmtId="1" fontId="72" fillId="3" borderId="3" xfId="0" applyNumberFormat="1" applyFont="1" applyFill="1" applyBorder="1" applyAlignment="1">
      <alignment horizontal="center" vertical="center" wrapText="1"/>
    </xf>
    <xf numFmtId="0" fontId="72" fillId="3" borderId="4" xfId="0" applyFont="1" applyFill="1" applyBorder="1" applyAlignment="1">
      <alignment horizontal="center" vertical="center" wrapText="1"/>
    </xf>
    <xf numFmtId="1" fontId="70" fillId="0" borderId="6" xfId="0" applyNumberFormat="1" applyFont="1" applyFill="1" applyBorder="1" applyAlignment="1">
      <alignment horizontal="center" vertical="center" wrapText="1"/>
    </xf>
    <xf numFmtId="1" fontId="70" fillId="4" borderId="6" xfId="0" applyNumberFormat="1" applyFont="1" applyFill="1" applyBorder="1" applyAlignment="1">
      <alignment horizontal="center" vertical="center" wrapText="1"/>
    </xf>
    <xf numFmtId="10" fontId="70" fillId="2" borderId="6" xfId="0" applyNumberFormat="1" applyFont="1" applyFill="1" applyBorder="1" applyAlignment="1">
      <alignment horizontal="center" vertical="center" wrapText="1"/>
    </xf>
    <xf numFmtId="0" fontId="70" fillId="4" borderId="6" xfId="0" applyFont="1" applyFill="1" applyBorder="1" applyAlignment="1">
      <alignment horizontal="center" vertical="center" wrapText="1"/>
    </xf>
    <xf numFmtId="1" fontId="70" fillId="2" borderId="6" xfId="0" applyNumberFormat="1" applyFont="1" applyFill="1" applyBorder="1" applyAlignment="1">
      <alignment horizontal="center" vertical="center" wrapText="1"/>
    </xf>
    <xf numFmtId="0" fontId="70" fillId="2" borderId="6" xfId="0" applyFont="1" applyFill="1" applyBorder="1" applyAlignment="1">
      <alignment horizontal="center" vertical="center" wrapText="1"/>
    </xf>
    <xf numFmtId="0" fontId="70" fillId="0" borderId="6" xfId="0" applyFont="1" applyFill="1" applyBorder="1" applyAlignment="1">
      <alignment horizontal="center" vertical="center" wrapText="1"/>
    </xf>
    <xf numFmtId="1" fontId="70" fillId="4" borderId="0" xfId="0" applyNumberFormat="1" applyFont="1" applyFill="1" applyBorder="1" applyAlignment="1">
      <alignment horizontal="center" vertical="center" wrapText="1"/>
    </xf>
    <xf numFmtId="0" fontId="18" fillId="0" borderId="6" xfId="0" applyFont="1" applyFill="1" applyBorder="1" applyAlignment="1">
      <alignment horizontal="center" vertical="center" wrapText="1"/>
    </xf>
    <xf numFmtId="0" fontId="70" fillId="0" borderId="6" xfId="0" applyNumberFormat="1" applyFont="1" applyFill="1" applyBorder="1" applyAlignment="1">
      <alignment horizontal="center" vertical="center" wrapText="1"/>
    </xf>
    <xf numFmtId="0" fontId="2" fillId="0" borderId="6" xfId="0" applyFont="1" applyFill="1" applyBorder="1" applyAlignment="1">
      <alignment horizontal="center" vertical="top"/>
    </xf>
    <xf numFmtId="0" fontId="73" fillId="0" borderId="6" xfId="0" applyFont="1" applyFill="1" applyBorder="1" applyAlignment="1">
      <alignment vertical="center" wrapText="1"/>
    </xf>
    <xf numFmtId="0" fontId="11" fillId="0" borderId="6" xfId="0" applyFont="1" applyFill="1" applyBorder="1" applyAlignment="1">
      <alignment horizontal="left" vertical="center" wrapText="1"/>
    </xf>
    <xf numFmtId="1" fontId="34" fillId="2" borderId="6" xfId="0" applyNumberFormat="1" applyFont="1" applyFill="1" applyBorder="1" applyAlignment="1">
      <alignment horizontal="center" vertical="top" wrapText="1"/>
    </xf>
    <xf numFmtId="0" fontId="0" fillId="0" borderId="6" xfId="0" applyNumberFormat="1" applyFont="1" applyFill="1" applyBorder="1" applyAlignment="1">
      <alignment horizontal="center" vertical="center" wrapText="1"/>
    </xf>
    <xf numFmtId="0" fontId="52" fillId="0" borderId="6" xfId="0" applyFont="1" applyFill="1" applyBorder="1" applyAlignment="1">
      <alignment horizontal="center" vertical="top" wrapText="1"/>
    </xf>
    <xf numFmtId="0" fontId="51" fillId="0" borderId="6" xfId="0" applyFont="1" applyFill="1" applyBorder="1" applyAlignment="1">
      <alignment horizontal="center" vertical="top" wrapText="1"/>
    </xf>
    <xf numFmtId="0" fontId="34" fillId="0" borderId="6" xfId="0" applyFont="1" applyFill="1" applyBorder="1" applyAlignment="1">
      <alignment horizontal="left" vertical="center" wrapText="1"/>
    </xf>
    <xf numFmtId="0" fontId="0" fillId="0" borderId="7" xfId="0" applyFont="1" applyFill="1" applyBorder="1" applyAlignment="1">
      <alignment horizontal="center" vertical="top" wrapText="1"/>
    </xf>
    <xf numFmtId="0" fontId="0" fillId="0" borderId="7" xfId="0" applyFont="1" applyFill="1" applyBorder="1" applyAlignment="1">
      <alignment horizontal="center" vertical="center" wrapText="1"/>
    </xf>
    <xf numFmtId="0" fontId="37" fillId="0" borderId="6" xfId="0" applyFont="1" applyFill="1" applyBorder="1" applyAlignment="1">
      <alignment vertical="center" wrapText="1"/>
    </xf>
    <xf numFmtId="0" fontId="0" fillId="0" borderId="6" xfId="0" applyFont="1" applyFill="1" applyBorder="1" applyAlignment="1">
      <alignment horizontal="center" vertical="top"/>
    </xf>
    <xf numFmtId="0" fontId="10" fillId="2" borderId="7" xfId="0" applyFont="1" applyFill="1" applyBorder="1" applyAlignment="1">
      <alignment horizontal="center" vertical="center" wrapText="1"/>
    </xf>
    <xf numFmtId="0" fontId="34" fillId="7" borderId="6" xfId="0" applyFont="1" applyFill="1" applyBorder="1" applyAlignment="1">
      <alignment horizontal="center" vertical="top" wrapText="1"/>
    </xf>
    <xf numFmtId="0" fontId="34" fillId="2" borderId="6" xfId="0" applyFont="1" applyFill="1" applyBorder="1" applyAlignment="1">
      <alignment horizontal="center" vertical="top" wrapText="1"/>
    </xf>
    <xf numFmtId="0" fontId="62" fillId="2" borderId="6"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0" fillId="2" borderId="6" xfId="0" applyFont="1" applyFill="1" applyBorder="1" applyAlignment="1">
      <alignment horizontal="left" vertical="center" wrapText="1"/>
    </xf>
    <xf numFmtId="10" fontId="10" fillId="2" borderId="6" xfId="0" applyNumberFormat="1" applyFont="1" applyFill="1" applyBorder="1" applyAlignment="1">
      <alignment horizontal="center" vertical="top" wrapText="1"/>
    </xf>
    <xf numFmtId="0" fontId="42" fillId="2" borderId="4" xfId="0" applyFont="1" applyFill="1" applyBorder="1" applyAlignment="1">
      <alignment horizontal="left" vertical="top" wrapText="1"/>
    </xf>
    <xf numFmtId="1" fontId="43" fillId="2" borderId="6" xfId="0" applyNumberFormat="1" applyFont="1" applyFill="1" applyBorder="1" applyAlignment="1">
      <alignment horizontal="center" vertical="top" wrapText="1"/>
    </xf>
    <xf numFmtId="0" fontId="46" fillId="2" borderId="6" xfId="0" applyFont="1" applyFill="1" applyBorder="1" applyAlignment="1">
      <alignment horizontal="center" vertical="top" wrapText="1"/>
    </xf>
    <xf numFmtId="1" fontId="41" fillId="2" borderId="6" xfId="0" applyNumberFormat="1" applyFont="1" applyFill="1" applyBorder="1" applyAlignment="1">
      <alignment horizontal="center" vertical="center" wrapText="1"/>
    </xf>
    <xf numFmtId="0" fontId="41" fillId="2" borderId="6" xfId="0" applyFont="1" applyFill="1" applyBorder="1" applyAlignment="1">
      <alignment horizontal="center" vertical="center" wrapText="1"/>
    </xf>
    <xf numFmtId="0" fontId="11" fillId="3" borderId="6" xfId="0" applyFont="1" applyFill="1" applyBorder="1" applyAlignment="1">
      <alignment horizontal="center" vertical="center" wrapText="1"/>
    </xf>
    <xf numFmtId="10" fontId="62" fillId="3" borderId="6" xfId="0" applyNumberFormat="1" applyFont="1" applyFill="1" applyBorder="1" applyAlignment="1">
      <alignment horizontal="center" vertical="center" wrapText="1"/>
    </xf>
    <xf numFmtId="0" fontId="10" fillId="3" borderId="6" xfId="0" applyFont="1" applyFill="1" applyBorder="1" applyAlignment="1">
      <alignment horizontal="center" vertical="center" wrapText="1"/>
    </xf>
    <xf numFmtId="0" fontId="62" fillId="3" borderId="6" xfId="0" applyFont="1" applyFill="1" applyBorder="1" applyAlignment="1">
      <alignment horizontal="center" vertical="center" wrapText="1"/>
    </xf>
    <xf numFmtId="0" fontId="42" fillId="3" borderId="10"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45" fillId="3" borderId="10"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42" fillId="12" borderId="10" xfId="0" applyFont="1" applyFill="1" applyBorder="1" applyAlignment="1">
      <alignment horizontal="center" vertical="center" wrapText="1"/>
    </xf>
    <xf numFmtId="0" fontId="10" fillId="3" borderId="6" xfId="0" applyFont="1" applyFill="1" applyBorder="1" applyAlignment="1">
      <alignment horizontal="left" vertical="center" wrapText="1"/>
    </xf>
    <xf numFmtId="0" fontId="42" fillId="3" borderId="20" xfId="0" applyFont="1" applyFill="1" applyBorder="1" applyAlignment="1">
      <alignment horizontal="center" vertical="center" wrapText="1"/>
    </xf>
    <xf numFmtId="0" fontId="15" fillId="12" borderId="10" xfId="0" applyFont="1" applyFill="1" applyBorder="1" applyAlignment="1">
      <alignment horizontal="center" vertical="center" wrapText="1"/>
    </xf>
    <xf numFmtId="0" fontId="11" fillId="3" borderId="6"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2" fillId="3" borderId="6" xfId="0" applyFont="1" applyFill="1" applyBorder="1" applyAlignment="1">
      <alignment horizontal="center" vertical="top" wrapText="1"/>
    </xf>
    <xf numFmtId="0" fontId="2" fillId="12" borderId="6" xfId="0" applyFont="1" applyFill="1" applyBorder="1" applyAlignment="1">
      <alignment horizontal="center" vertical="top" wrapText="1"/>
    </xf>
    <xf numFmtId="0" fontId="0" fillId="0" borderId="6" xfId="0" applyFont="1" applyBorder="1" applyAlignment="1">
      <alignment vertical="center" wrapText="1"/>
    </xf>
    <xf numFmtId="10" fontId="14" fillId="2" borderId="6" xfId="0" applyNumberFormat="1" applyFont="1" applyFill="1" applyBorder="1" applyAlignment="1">
      <alignment horizontal="center" vertical="top" wrapText="1"/>
    </xf>
    <xf numFmtId="0" fontId="15" fillId="3" borderId="6" xfId="0" applyFont="1" applyFill="1" applyBorder="1" applyAlignment="1">
      <alignment horizontal="center" vertical="center" wrapText="1"/>
    </xf>
    <xf numFmtId="0" fontId="15" fillId="3" borderId="6" xfId="0" applyFont="1" applyFill="1" applyBorder="1" applyAlignment="1">
      <alignment horizontal="center" vertical="top" wrapText="1"/>
    </xf>
    <xf numFmtId="0" fontId="42" fillId="3" borderId="6" xfId="0" applyFont="1" applyFill="1" applyBorder="1" applyAlignment="1">
      <alignment horizontal="center" vertical="top" wrapText="1"/>
    </xf>
    <xf numFmtId="0" fontId="42" fillId="12" borderId="6" xfId="0" applyFont="1" applyFill="1" applyBorder="1" applyAlignment="1">
      <alignment horizontal="center" vertical="top" wrapText="1"/>
    </xf>
    <xf numFmtId="0" fontId="41" fillId="3" borderId="6" xfId="0" applyFont="1" applyFill="1" applyBorder="1" applyAlignment="1">
      <alignment horizontal="center" vertical="center" wrapText="1"/>
    </xf>
    <xf numFmtId="0" fontId="41" fillId="3" borderId="6" xfId="0" applyFont="1" applyFill="1" applyBorder="1" applyAlignment="1">
      <alignment horizontal="left" vertical="center" wrapText="1"/>
    </xf>
    <xf numFmtId="0" fontId="42" fillId="12" borderId="18" xfId="0" applyFont="1" applyFill="1" applyBorder="1" applyAlignment="1">
      <alignment horizontal="center" vertical="top" wrapText="1"/>
    </xf>
    <xf numFmtId="0" fontId="15" fillId="12" borderId="6" xfId="0" applyFont="1" applyFill="1" applyBorder="1" applyAlignment="1">
      <alignment horizontal="center" vertical="top" wrapText="1"/>
    </xf>
    <xf numFmtId="0" fontId="41" fillId="3" borderId="7" xfId="0" applyFont="1" applyFill="1" applyBorder="1" applyAlignment="1">
      <alignment horizontal="center" vertical="center" wrapText="1"/>
    </xf>
    <xf numFmtId="0" fontId="42" fillId="3" borderId="6" xfId="0" applyFont="1" applyFill="1" applyBorder="1" applyAlignment="1">
      <alignment vertical="top" wrapText="1"/>
    </xf>
    <xf numFmtId="0" fontId="24" fillId="3" borderId="0" xfId="0" applyFont="1" applyFill="1" applyAlignment="1">
      <alignment vertical="center" wrapText="1"/>
    </xf>
    <xf numFmtId="0" fontId="42" fillId="3" borderId="0" xfId="0" applyFont="1" applyFill="1" applyAlignment="1">
      <alignment horizontal="center" vertical="top"/>
    </xf>
    <xf numFmtId="0" fontId="41" fillId="3" borderId="6" xfId="0" applyFont="1" applyFill="1" applyBorder="1" applyAlignment="1">
      <alignment horizontal="center" vertical="top" wrapText="1"/>
    </xf>
    <xf numFmtId="10" fontId="15" fillId="3" borderId="6" xfId="0" applyNumberFormat="1" applyFont="1" applyFill="1" applyBorder="1" applyAlignment="1">
      <alignment horizontal="center" vertical="top" wrapText="1"/>
    </xf>
    <xf numFmtId="10" fontId="15" fillId="3" borderId="6" xfId="0" applyNumberFormat="1" applyFont="1" applyFill="1" applyBorder="1" applyAlignment="1">
      <alignment horizontal="center" vertical="center" wrapText="1"/>
    </xf>
    <xf numFmtId="0" fontId="46" fillId="3" borderId="6" xfId="0" applyFont="1" applyFill="1" applyBorder="1" applyAlignment="1">
      <alignment horizontal="center" vertical="top" wrapText="1"/>
    </xf>
    <xf numFmtId="10" fontId="41" fillId="0" borderId="6" xfId="0" applyNumberFormat="1" applyFont="1" applyFill="1" applyBorder="1" applyAlignment="1">
      <alignment horizontal="center" vertical="center" wrapText="1"/>
    </xf>
    <xf numFmtId="10" fontId="15" fillId="0" borderId="6" xfId="0" applyNumberFormat="1" applyFont="1" applyFill="1" applyBorder="1" applyAlignment="1">
      <alignment horizontal="center" vertical="center" wrapText="1"/>
    </xf>
    <xf numFmtId="1" fontId="44" fillId="0" borderId="6" xfId="0" applyNumberFormat="1" applyFont="1" applyFill="1" applyBorder="1" applyAlignment="1">
      <alignment horizontal="center" vertical="center" wrapText="1"/>
    </xf>
    <xf numFmtId="10" fontId="44" fillId="2" borderId="6" xfId="0" applyNumberFormat="1" applyFont="1" applyFill="1" applyBorder="1" applyAlignment="1">
      <alignment horizontal="center" vertical="center" wrapText="1"/>
    </xf>
    <xf numFmtId="1" fontId="44" fillId="4" borderId="6" xfId="0" applyNumberFormat="1" applyFont="1" applyFill="1" applyBorder="1" applyAlignment="1">
      <alignment horizontal="center" vertical="center" wrapText="1"/>
    </xf>
    <xf numFmtId="0" fontId="44" fillId="12" borderId="6" xfId="0" applyFont="1" applyFill="1" applyBorder="1" applyAlignment="1">
      <alignment horizontal="center" vertical="center" wrapText="1"/>
    </xf>
    <xf numFmtId="1" fontId="44" fillId="2" borderId="6" xfId="0" applyNumberFormat="1" applyFont="1" applyFill="1" applyBorder="1" applyAlignment="1">
      <alignment horizontal="center" vertical="center" wrapText="1"/>
    </xf>
    <xf numFmtId="0" fontId="47" fillId="3" borderId="6" xfId="0" applyFont="1" applyFill="1" applyBorder="1" applyAlignment="1">
      <alignment horizontal="center" vertical="top" wrapText="1"/>
    </xf>
    <xf numFmtId="0" fontId="44" fillId="3" borderId="6" xfId="0" applyFont="1" applyFill="1" applyBorder="1" applyAlignment="1">
      <alignment horizontal="center" vertical="center" wrapText="1"/>
    </xf>
    <xf numFmtId="0" fontId="41" fillId="0" borderId="6" xfId="0" applyNumberFormat="1" applyFont="1" applyFill="1" applyBorder="1" applyAlignment="1">
      <alignment horizontal="center" vertical="center" wrapText="1"/>
    </xf>
    <xf numFmtId="10" fontId="15" fillId="12" borderId="6" xfId="0" applyNumberFormat="1" applyFont="1" applyFill="1" applyBorder="1" applyAlignment="1">
      <alignment horizontal="center" vertical="top" wrapText="1"/>
    </xf>
    <xf numFmtId="10" fontId="15" fillId="2" borderId="6" xfId="0" applyNumberFormat="1" applyFont="1" applyFill="1" applyBorder="1" applyAlignment="1">
      <alignment horizontal="center" vertical="top" wrapText="1"/>
    </xf>
    <xf numFmtId="0" fontId="44" fillId="2" borderId="6" xfId="0" applyNumberFormat="1" applyFont="1" applyFill="1" applyBorder="1" applyAlignment="1">
      <alignment horizontal="center" vertical="center" wrapText="1"/>
    </xf>
    <xf numFmtId="0" fontId="45" fillId="3" borderId="0" xfId="0" applyFont="1" applyFill="1" applyAlignment="1">
      <alignment wrapText="1"/>
    </xf>
    <xf numFmtId="0" fontId="42" fillId="13" borderId="9" xfId="0" applyFont="1" applyFill="1" applyBorder="1" applyAlignment="1">
      <alignment horizontal="center" vertical="center" wrapText="1"/>
    </xf>
    <xf numFmtId="0" fontId="70" fillId="12" borderId="6"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70" fillId="3" borderId="6" xfId="0" applyFont="1" applyFill="1" applyBorder="1" applyAlignment="1">
      <alignment horizontal="center" vertical="center" wrapText="1"/>
    </xf>
    <xf numFmtId="0" fontId="5" fillId="12" borderId="6" xfId="0" applyFont="1" applyFill="1" applyBorder="1" applyAlignment="1">
      <alignment horizontal="center" vertical="top" wrapText="1"/>
    </xf>
    <xf numFmtId="0" fontId="5" fillId="3" borderId="6" xfId="0" applyFont="1" applyFill="1" applyBorder="1" applyAlignment="1">
      <alignment horizontal="center" vertical="top" wrapText="1"/>
    </xf>
    <xf numFmtId="0" fontId="10" fillId="3" borderId="6" xfId="0" applyFont="1" applyFill="1" applyBorder="1" applyAlignment="1">
      <alignment horizontal="center" vertical="top" wrapText="1"/>
    </xf>
    <xf numFmtId="1" fontId="9" fillId="0" borderId="6" xfId="0" applyNumberFormat="1" applyFont="1" applyFill="1" applyBorder="1" applyAlignment="1">
      <alignment horizontal="center" vertical="center" wrapText="1"/>
    </xf>
    <xf numFmtId="1" fontId="13" fillId="0" borderId="6" xfId="0" applyNumberFormat="1" applyFont="1" applyFill="1" applyBorder="1" applyAlignment="1">
      <alignment horizontal="center" vertical="center" wrapText="1"/>
    </xf>
    <xf numFmtId="0" fontId="63" fillId="0" borderId="6" xfId="0" applyFont="1" applyFill="1" applyBorder="1" applyAlignment="1">
      <alignment horizontal="center" vertical="top" wrapText="1"/>
    </xf>
    <xf numFmtId="10" fontId="61" fillId="0" borderId="6" xfId="0" applyNumberFormat="1" applyFont="1" applyFill="1" applyBorder="1" applyAlignment="1">
      <alignment horizontal="center" vertical="top" wrapText="1"/>
    </xf>
    <xf numFmtId="0" fontId="10" fillId="0" borderId="6" xfId="0" applyFont="1" applyFill="1" applyBorder="1" applyAlignment="1">
      <alignment horizontal="center" vertical="top" wrapText="1"/>
    </xf>
    <xf numFmtId="1" fontId="9" fillId="0" borderId="6" xfId="0" applyNumberFormat="1" applyFont="1" applyFill="1" applyBorder="1" applyAlignment="1">
      <alignment horizontal="center" vertical="center" wrapText="1"/>
    </xf>
    <xf numFmtId="1" fontId="13" fillId="0" borderId="6" xfId="0" applyNumberFormat="1" applyFont="1" applyFill="1" applyBorder="1" applyAlignment="1">
      <alignment horizontal="center" vertical="center" wrapText="1"/>
    </xf>
    <xf numFmtId="0" fontId="64" fillId="0" borderId="6" xfId="0" applyFont="1" applyFill="1" applyBorder="1" applyAlignment="1">
      <alignment horizontal="center" vertical="top" wrapText="1"/>
    </xf>
    <xf numFmtId="0" fontId="10" fillId="0" borderId="6" xfId="0" applyFont="1" applyFill="1" applyBorder="1" applyAlignment="1">
      <alignment horizontal="center" vertical="top" wrapText="1"/>
    </xf>
    <xf numFmtId="1" fontId="9" fillId="0" borderId="6" xfId="0" applyNumberFormat="1" applyFont="1" applyFill="1" applyBorder="1" applyAlignment="1">
      <alignment horizontal="center" vertical="center" wrapText="1"/>
    </xf>
    <xf numFmtId="0" fontId="10" fillId="0" borderId="6" xfId="0" applyFont="1" applyFill="1" applyBorder="1" applyAlignment="1">
      <alignment horizontal="center" vertical="top" wrapText="1"/>
    </xf>
    <xf numFmtId="1" fontId="9" fillId="0" borderId="6" xfId="0" applyNumberFormat="1" applyFont="1" applyFill="1" applyBorder="1" applyAlignment="1">
      <alignment horizontal="center" vertical="center" wrapText="1"/>
    </xf>
    <xf numFmtId="1" fontId="13" fillId="0" borderId="6" xfId="0" applyNumberFormat="1" applyFont="1" applyFill="1" applyBorder="1" applyAlignment="1">
      <alignment horizontal="center" vertical="center" wrapText="1"/>
    </xf>
    <xf numFmtId="0" fontId="65" fillId="0" borderId="6" xfId="0" applyFont="1" applyFill="1" applyBorder="1" applyAlignment="1">
      <alignment horizontal="center" vertical="top" wrapText="1"/>
    </xf>
    <xf numFmtId="0" fontId="10" fillId="0" borderId="6" xfId="0" applyFont="1" applyFill="1" applyBorder="1" applyAlignment="1">
      <alignment horizontal="center" vertical="top" wrapText="1"/>
    </xf>
    <xf numFmtId="1" fontId="9" fillId="0" borderId="6" xfId="0" applyNumberFormat="1" applyFont="1" applyFill="1" applyBorder="1" applyAlignment="1">
      <alignment horizontal="center" vertical="center" wrapText="1"/>
    </xf>
    <xf numFmtId="0" fontId="10" fillId="0" borderId="6" xfId="0" applyFont="1" applyFill="1" applyBorder="1" applyAlignment="1">
      <alignment horizontal="center" vertical="top" wrapText="1"/>
    </xf>
    <xf numFmtId="1" fontId="9" fillId="0" borderId="6" xfId="0" applyNumberFormat="1" applyFont="1" applyFill="1" applyBorder="1" applyAlignment="1">
      <alignment horizontal="center" vertical="center" wrapText="1"/>
    </xf>
    <xf numFmtId="1" fontId="9" fillId="0" borderId="6" xfId="0" applyNumberFormat="1" applyFont="1" applyFill="1" applyBorder="1" applyAlignment="1">
      <alignment horizontal="center" vertical="center" wrapText="1"/>
    </xf>
    <xf numFmtId="0" fontId="10" fillId="0" borderId="6" xfId="0" applyFont="1" applyFill="1" applyBorder="1" applyAlignment="1">
      <alignment horizontal="center" vertical="top" wrapText="1"/>
    </xf>
    <xf numFmtId="1" fontId="9" fillId="0" borderId="6" xfId="0" applyNumberFormat="1" applyFont="1" applyFill="1" applyBorder="1" applyAlignment="1">
      <alignment horizontal="center" vertical="center" wrapText="1"/>
    </xf>
    <xf numFmtId="0" fontId="63" fillId="0" borderId="6" xfId="0" applyFont="1" applyFill="1" applyBorder="1" applyAlignment="1">
      <alignment horizontal="center" vertical="top" wrapText="1"/>
    </xf>
    <xf numFmtId="1" fontId="9" fillId="0" borderId="6" xfId="0" applyNumberFormat="1" applyFont="1" applyFill="1" applyBorder="1" applyAlignment="1">
      <alignment horizontal="center" vertical="center" wrapText="1"/>
    </xf>
    <xf numFmtId="1" fontId="9" fillId="0" borderId="6" xfId="0" applyNumberFormat="1" applyFont="1" applyFill="1" applyBorder="1" applyAlignment="1">
      <alignment horizontal="center" vertical="center" wrapText="1"/>
    </xf>
    <xf numFmtId="1" fontId="9" fillId="0" borderId="6" xfId="0" applyNumberFormat="1" applyFont="1" applyFill="1" applyBorder="1" applyAlignment="1">
      <alignment horizontal="center" vertical="center" wrapText="1"/>
    </xf>
    <xf numFmtId="1" fontId="9" fillId="0" borderId="6" xfId="0" applyNumberFormat="1" applyFont="1" applyFill="1" applyBorder="1" applyAlignment="1">
      <alignment horizontal="center" vertical="center" wrapText="1"/>
    </xf>
    <xf numFmtId="1" fontId="9" fillId="0" borderId="6" xfId="0" applyNumberFormat="1" applyFont="1" applyFill="1" applyBorder="1" applyAlignment="1">
      <alignment horizontal="center" vertical="center" wrapText="1"/>
    </xf>
    <xf numFmtId="1" fontId="9" fillId="0" borderId="6" xfId="0" applyNumberFormat="1" applyFont="1" applyFill="1" applyBorder="1" applyAlignment="1">
      <alignment horizontal="center" vertical="center" wrapText="1"/>
    </xf>
    <xf numFmtId="1" fontId="9" fillId="0" borderId="6" xfId="0" applyNumberFormat="1" applyFont="1" applyFill="1" applyBorder="1" applyAlignment="1">
      <alignment horizontal="center" vertical="center" wrapText="1"/>
    </xf>
    <xf numFmtId="0" fontId="63" fillId="3" borderId="6" xfId="0" applyFont="1" applyFill="1" applyBorder="1" applyAlignment="1">
      <alignment horizontal="center" vertical="top" wrapText="1"/>
    </xf>
    <xf numFmtId="0" fontId="42" fillId="3" borderId="9" xfId="0" applyFont="1" applyFill="1" applyBorder="1" applyAlignment="1">
      <alignment horizontal="center" vertical="center" wrapText="1"/>
    </xf>
    <xf numFmtId="0" fontId="10" fillId="0" borderId="6" xfId="0" applyFont="1" applyFill="1" applyBorder="1" applyAlignment="1">
      <alignment horizontal="center" vertical="top" wrapText="1"/>
    </xf>
    <xf numFmtId="1" fontId="9" fillId="0" borderId="6" xfId="0" applyNumberFormat="1" applyFont="1" applyFill="1" applyBorder="1" applyAlignment="1">
      <alignment horizontal="center" vertical="center" wrapText="1"/>
    </xf>
    <xf numFmtId="1" fontId="13" fillId="0" borderId="6" xfId="0" applyNumberFormat="1" applyFont="1" applyFill="1" applyBorder="1" applyAlignment="1">
      <alignment horizontal="center" vertical="center" wrapText="1"/>
    </xf>
    <xf numFmtId="10" fontId="61" fillId="0" borderId="6" xfId="0" applyNumberFormat="1" applyFont="1" applyFill="1" applyBorder="1" applyAlignment="1">
      <alignment horizontal="center" vertical="top" wrapText="1"/>
    </xf>
    <xf numFmtId="1" fontId="9" fillId="0" borderId="6" xfId="0" applyNumberFormat="1" applyFont="1" applyFill="1" applyBorder="1" applyAlignment="1">
      <alignment horizontal="center" vertical="center" wrapText="1"/>
    </xf>
    <xf numFmtId="0" fontId="63" fillId="0" borderId="6" xfId="0" applyFont="1" applyFill="1" applyBorder="1" applyAlignment="1">
      <alignment horizontal="center" vertical="top" wrapText="1"/>
    </xf>
    <xf numFmtId="1" fontId="13" fillId="0" borderId="6" xfId="0" applyNumberFormat="1" applyFont="1" applyFill="1" applyBorder="1" applyAlignment="1">
      <alignment horizontal="center" vertical="center" wrapText="1"/>
    </xf>
    <xf numFmtId="0" fontId="64" fillId="0" borderId="6" xfId="0" applyFont="1" applyFill="1" applyBorder="1" applyAlignment="1">
      <alignment horizontal="center" vertical="top" wrapText="1"/>
    </xf>
    <xf numFmtId="0" fontId="10" fillId="0" borderId="6" xfId="0" applyFont="1" applyFill="1" applyBorder="1" applyAlignment="1">
      <alignment horizontal="center" vertical="top" wrapText="1"/>
    </xf>
    <xf numFmtId="1" fontId="9" fillId="0" borderId="6" xfId="0" applyNumberFormat="1" applyFont="1" applyFill="1" applyBorder="1" applyAlignment="1">
      <alignment horizontal="center" vertical="center" wrapText="1"/>
    </xf>
    <xf numFmtId="1" fontId="13" fillId="0" borderId="6" xfId="0" applyNumberFormat="1" applyFont="1" applyFill="1" applyBorder="1" applyAlignment="1">
      <alignment horizontal="center" vertical="center" wrapText="1"/>
    </xf>
    <xf numFmtId="0" fontId="65" fillId="0" borderId="6" xfId="0" applyFont="1" applyFill="1" applyBorder="1" applyAlignment="1">
      <alignment horizontal="center" vertical="top" wrapText="1"/>
    </xf>
    <xf numFmtId="0" fontId="10" fillId="0" borderId="6" xfId="0" applyFont="1" applyFill="1" applyBorder="1" applyAlignment="1">
      <alignment horizontal="center" vertical="top" wrapText="1"/>
    </xf>
    <xf numFmtId="1" fontId="9" fillId="0" borderId="6" xfId="0" applyNumberFormat="1" applyFont="1" applyFill="1" applyBorder="1" applyAlignment="1">
      <alignment horizontal="center" vertical="center" wrapText="1"/>
    </xf>
    <xf numFmtId="0" fontId="10" fillId="0" borderId="6" xfId="0" applyFont="1" applyFill="1" applyBorder="1" applyAlignment="1">
      <alignment horizontal="center" vertical="top" wrapText="1"/>
    </xf>
    <xf numFmtId="1" fontId="9" fillId="0" borderId="6" xfId="0" applyNumberFormat="1" applyFont="1" applyFill="1" applyBorder="1" applyAlignment="1">
      <alignment horizontal="center" vertical="center" wrapText="1"/>
    </xf>
    <xf numFmtId="0" fontId="10" fillId="0" borderId="6" xfId="0" applyFont="1" applyFill="1" applyBorder="1" applyAlignment="1">
      <alignment horizontal="center" vertical="top" wrapText="1"/>
    </xf>
    <xf numFmtId="1" fontId="9" fillId="0" borderId="6" xfId="0" applyNumberFormat="1" applyFont="1" applyFill="1" applyBorder="1" applyAlignment="1">
      <alignment horizontal="center" vertical="center" wrapText="1"/>
    </xf>
    <xf numFmtId="0" fontId="63" fillId="0" borderId="6" xfId="0" applyFont="1" applyFill="1" applyBorder="1" applyAlignment="1">
      <alignment horizontal="center" vertical="top" wrapText="1"/>
    </xf>
    <xf numFmtId="0" fontId="10" fillId="0" borderId="6" xfId="0" applyFont="1" applyFill="1" applyBorder="1" applyAlignment="1">
      <alignment horizontal="center" vertical="top" wrapText="1"/>
    </xf>
    <xf numFmtId="0" fontId="11" fillId="14" borderId="6" xfId="0" applyFont="1" applyFill="1" applyBorder="1" applyAlignment="1">
      <alignment horizontal="center" vertical="center" wrapText="1"/>
    </xf>
    <xf numFmtId="10" fontId="62" fillId="14" borderId="6" xfId="0" applyNumberFormat="1" applyFont="1" applyFill="1" applyBorder="1" applyAlignment="1">
      <alignment horizontal="center" vertical="center" wrapText="1"/>
    </xf>
    <xf numFmtId="0" fontId="62" fillId="14" borderId="6" xfId="0" applyFont="1" applyFill="1" applyBorder="1" applyAlignment="1">
      <alignment horizontal="center" vertical="center" wrapText="1"/>
    </xf>
    <xf numFmtId="0" fontId="18" fillId="14" borderId="6" xfId="0" applyFont="1" applyFill="1" applyBorder="1" applyAlignment="1">
      <alignment horizontal="center" vertical="center" wrapText="1"/>
    </xf>
    <xf numFmtId="0" fontId="70" fillId="14" borderId="6" xfId="0" applyFont="1" applyFill="1" applyBorder="1" applyAlignment="1">
      <alignment horizontal="center" vertical="center" wrapText="1"/>
    </xf>
    <xf numFmtId="0" fontId="11" fillId="14" borderId="6" xfId="0" applyFont="1" applyFill="1" applyBorder="1" applyAlignment="1">
      <alignment horizontal="left" vertical="center" wrapText="1"/>
    </xf>
    <xf numFmtId="0" fontId="11" fillId="14" borderId="7" xfId="0" applyFont="1" applyFill="1" applyBorder="1" applyAlignment="1">
      <alignment horizontal="center" vertical="center" wrapText="1"/>
    </xf>
    <xf numFmtId="0" fontId="2" fillId="14" borderId="6" xfId="0" applyFont="1" applyFill="1" applyBorder="1" applyAlignment="1">
      <alignment horizontal="center" vertical="top" wrapText="1"/>
    </xf>
    <xf numFmtId="0" fontId="73" fillId="14" borderId="6" xfId="0" applyFont="1" applyFill="1" applyBorder="1" applyAlignment="1">
      <alignment vertical="center" wrapText="1"/>
    </xf>
    <xf numFmtId="10" fontId="4" fillId="14" borderId="3" xfId="0" applyNumberFormat="1" applyFont="1" applyFill="1" applyBorder="1" applyAlignment="1">
      <alignment horizontal="center" vertical="top" wrapText="1"/>
    </xf>
    <xf numFmtId="10" fontId="9" fillId="14" borderId="6" xfId="0" applyNumberFormat="1" applyFont="1" applyFill="1" applyBorder="1" applyAlignment="1">
      <alignment horizontal="center" vertical="center" wrapText="1"/>
    </xf>
    <xf numFmtId="10" fontId="13" fillId="14" borderId="6" xfId="0" applyNumberFormat="1" applyFont="1" applyFill="1" applyBorder="1" applyAlignment="1">
      <alignment horizontal="center" vertical="center" wrapText="1"/>
    </xf>
    <xf numFmtId="10" fontId="15" fillId="14" borderId="6" xfId="0" applyNumberFormat="1" applyFont="1" applyFill="1" applyBorder="1" applyAlignment="1">
      <alignment horizontal="center" vertical="center" wrapText="1"/>
    </xf>
    <xf numFmtId="10" fontId="13" fillId="10" borderId="6" xfId="0" applyNumberFormat="1" applyFont="1" applyFill="1" applyBorder="1" applyAlignment="1">
      <alignment horizontal="center" vertical="top" wrapText="1"/>
    </xf>
    <xf numFmtId="0" fontId="4" fillId="14" borderId="2" xfId="0" applyFont="1" applyFill="1" applyBorder="1" applyAlignment="1">
      <alignment horizontal="center" vertical="top" wrapText="1"/>
    </xf>
    <xf numFmtId="0" fontId="4" fillId="14" borderId="3" xfId="0" applyFont="1" applyFill="1" applyBorder="1" applyAlignment="1">
      <alignment horizontal="center" vertical="top" wrapText="1"/>
    </xf>
    <xf numFmtId="1" fontId="4" fillId="14" borderId="3" xfId="0" applyNumberFormat="1" applyFont="1" applyFill="1" applyBorder="1" applyAlignment="1">
      <alignment horizontal="center" vertical="top" wrapText="1"/>
    </xf>
    <xf numFmtId="0" fontId="4" fillId="14" borderId="4" xfId="0" applyFont="1" applyFill="1" applyBorder="1" applyAlignment="1">
      <alignment horizontal="center" vertical="top" wrapText="1"/>
    </xf>
    <xf numFmtId="10" fontId="8" fillId="14" borderId="6" xfId="0" applyNumberFormat="1" applyFont="1" applyFill="1" applyBorder="1" applyAlignment="1">
      <alignment horizontal="center" vertical="top" wrapText="1"/>
    </xf>
    <xf numFmtId="10" fontId="15" fillId="11" borderId="6" xfId="0" applyNumberFormat="1" applyFont="1" applyFill="1" applyBorder="1" applyAlignment="1">
      <alignment horizontal="center" vertical="center" wrapText="1"/>
    </xf>
    <xf numFmtId="0" fontId="70" fillId="15" borderId="6" xfId="0" applyFont="1" applyFill="1" applyBorder="1" applyAlignment="1">
      <alignment horizontal="center" vertical="center" wrapText="1"/>
    </xf>
    <xf numFmtId="0" fontId="70" fillId="16" borderId="6" xfId="0" applyFont="1" applyFill="1" applyBorder="1" applyAlignment="1">
      <alignment horizontal="center" vertical="center" wrapText="1"/>
    </xf>
    <xf numFmtId="1" fontId="70" fillId="15" borderId="6" xfId="0" applyNumberFormat="1" applyFont="1" applyFill="1" applyBorder="1" applyAlignment="1">
      <alignment horizontal="center" vertical="center" wrapText="1"/>
    </xf>
    <xf numFmtId="0" fontId="70" fillId="11" borderId="6" xfId="0" applyFont="1" applyFill="1" applyBorder="1" applyAlignment="1">
      <alignment horizontal="center" vertical="center" wrapText="1"/>
    </xf>
    <xf numFmtId="1" fontId="9" fillId="0" borderId="6" xfId="0" applyNumberFormat="1" applyFont="1" applyFill="1" applyBorder="1" applyAlignment="1">
      <alignment horizontal="center" vertical="top" wrapText="1"/>
    </xf>
    <xf numFmtId="0" fontId="10" fillId="0" borderId="6" xfId="0" applyFont="1" applyFill="1" applyBorder="1" applyAlignment="1">
      <alignment horizontal="center" vertical="top" wrapText="1"/>
    </xf>
    <xf numFmtId="1" fontId="9" fillId="0" borderId="6" xfId="0" applyNumberFormat="1" applyFont="1" applyFill="1" applyBorder="1" applyAlignment="1">
      <alignment horizontal="center" vertical="center" wrapText="1"/>
    </xf>
    <xf numFmtId="0" fontId="63" fillId="14" borderId="6" xfId="0" applyFont="1" applyFill="1" applyBorder="1" applyAlignment="1">
      <alignment horizontal="center" vertical="top" wrapText="1"/>
    </xf>
    <xf numFmtId="10" fontId="13" fillId="16" borderId="6" xfId="0" applyNumberFormat="1" applyFont="1" applyFill="1" applyBorder="1" applyAlignment="1">
      <alignment horizontal="center" vertical="top" wrapText="1"/>
    </xf>
    <xf numFmtId="0" fontId="5" fillId="16" borderId="6" xfId="0" applyFont="1" applyFill="1" applyBorder="1" applyAlignment="1">
      <alignment horizontal="center" vertical="top" wrapText="1"/>
    </xf>
    <xf numFmtId="0" fontId="2" fillId="16" borderId="6" xfId="0" applyFont="1" applyFill="1" applyBorder="1" applyAlignment="1">
      <alignment horizontal="center" vertical="top" wrapText="1"/>
    </xf>
    <xf numFmtId="0" fontId="10" fillId="14" borderId="6" xfId="0" applyFont="1" applyFill="1" applyBorder="1" applyAlignment="1">
      <alignment horizontal="center" vertical="top" wrapText="1"/>
    </xf>
    <xf numFmtId="10" fontId="12" fillId="14" borderId="6" xfId="0" applyNumberFormat="1" applyFont="1" applyFill="1" applyBorder="1" applyAlignment="1">
      <alignment horizontal="center" vertical="top" wrapText="1"/>
    </xf>
    <xf numFmtId="10" fontId="13" fillId="14" borderId="6" xfId="0" applyNumberFormat="1" applyFont="1" applyFill="1" applyBorder="1" applyAlignment="1">
      <alignment horizontal="center" vertical="top" wrapText="1"/>
    </xf>
    <xf numFmtId="0" fontId="5" fillId="14" borderId="6" xfId="0" applyFont="1" applyFill="1" applyBorder="1" applyAlignment="1">
      <alignment horizontal="center" vertical="top" wrapText="1"/>
    </xf>
    <xf numFmtId="10" fontId="12" fillId="16" borderId="6" xfId="0" applyNumberFormat="1" applyFont="1" applyFill="1" applyBorder="1" applyAlignment="1">
      <alignment horizontal="center" vertical="top" wrapText="1"/>
    </xf>
    <xf numFmtId="0" fontId="9" fillId="14" borderId="6" xfId="0" applyNumberFormat="1" applyFont="1" applyFill="1" applyBorder="1" applyAlignment="1">
      <alignment horizontal="center" vertical="center" wrapText="1"/>
    </xf>
    <xf numFmtId="1" fontId="12" fillId="0" borderId="6" xfId="0" applyNumberFormat="1" applyFont="1" applyFill="1" applyBorder="1" applyAlignment="1">
      <alignment horizontal="center" vertical="top" wrapText="1"/>
    </xf>
    <xf numFmtId="11" fontId="29" fillId="17" borderId="6" xfId="0" applyNumberFormat="1" applyFont="1" applyFill="1" applyBorder="1" applyAlignment="1">
      <alignment horizontal="center" vertical="top" wrapText="1"/>
    </xf>
    <xf numFmtId="0" fontId="7" fillId="17" borderId="6" xfId="0" applyFont="1" applyFill="1" applyBorder="1" applyAlignment="1">
      <alignment horizontal="center" vertical="top" wrapText="1"/>
    </xf>
    <xf numFmtId="0" fontId="7" fillId="17" borderId="6" xfId="0" applyFont="1" applyFill="1" applyBorder="1" applyAlignment="1">
      <alignment horizontal="left" vertical="top" wrapText="1"/>
    </xf>
    <xf numFmtId="10" fontId="8" fillId="17" borderId="6" xfId="0" applyNumberFormat="1" applyFont="1" applyFill="1" applyBorder="1" applyAlignment="1">
      <alignment horizontal="center" vertical="top" wrapText="1"/>
    </xf>
    <xf numFmtId="1" fontId="2" fillId="17" borderId="6" xfId="0" applyNumberFormat="1" applyFont="1" applyFill="1" applyBorder="1" applyAlignment="1">
      <alignment horizontal="center" vertical="top" wrapText="1"/>
    </xf>
    <xf numFmtId="10" fontId="11" fillId="17" borderId="6" xfId="0" applyNumberFormat="1" applyFont="1" applyFill="1" applyBorder="1" applyAlignment="1">
      <alignment horizontal="center" vertical="top" wrapText="1"/>
    </xf>
    <xf numFmtId="10" fontId="2" fillId="17" borderId="6" xfId="0" applyNumberFormat="1" applyFont="1" applyFill="1" applyBorder="1" applyAlignment="1">
      <alignment horizontal="center" vertical="top" wrapText="1"/>
    </xf>
    <xf numFmtId="0" fontId="0" fillId="17" borderId="0" xfId="0" applyFill="1" applyAlignment="1">
      <alignment vertical="top"/>
    </xf>
    <xf numFmtId="11" fontId="29" fillId="18" borderId="6" xfId="0" applyNumberFormat="1" applyFont="1" applyFill="1" applyBorder="1" applyAlignment="1">
      <alignment horizontal="center" vertical="top" wrapText="1"/>
    </xf>
    <xf numFmtId="0" fontId="7" fillId="18" borderId="6" xfId="0" applyFont="1" applyFill="1" applyBorder="1" applyAlignment="1">
      <alignment horizontal="center" vertical="top" wrapText="1"/>
    </xf>
    <xf numFmtId="0" fontId="7" fillId="18" borderId="6" xfId="0" applyFont="1" applyFill="1" applyBorder="1" applyAlignment="1">
      <alignment horizontal="left" vertical="top" wrapText="1"/>
    </xf>
    <xf numFmtId="0" fontId="2" fillId="17" borderId="6" xfId="0" applyFont="1" applyFill="1" applyBorder="1" applyAlignment="1">
      <alignment horizontal="center" vertical="top" wrapText="1"/>
    </xf>
    <xf numFmtId="1" fontId="2" fillId="2" borderId="6" xfId="0" applyNumberFormat="1" applyFont="1" applyFill="1" applyBorder="1" applyAlignment="1">
      <alignment horizontal="center" vertical="top" wrapText="1"/>
    </xf>
    <xf numFmtId="11" fontId="7" fillId="4" borderId="6" xfId="0" applyNumberFormat="1" applyFont="1" applyFill="1" applyBorder="1" applyAlignment="1">
      <alignment horizontal="center" vertical="top" wrapText="1"/>
    </xf>
    <xf numFmtId="11" fontId="7" fillId="2" borderId="6" xfId="0" applyNumberFormat="1" applyFont="1" applyFill="1" applyBorder="1" applyAlignment="1">
      <alignment horizontal="center" vertical="top" wrapText="1"/>
    </xf>
    <xf numFmtId="11" fontId="7" fillId="17" borderId="6" xfId="0" applyNumberFormat="1" applyFont="1" applyFill="1" applyBorder="1" applyAlignment="1">
      <alignment horizontal="center" vertical="top" wrapText="1"/>
    </xf>
    <xf numFmtId="0" fontId="18" fillId="17" borderId="6" xfId="0" applyFont="1" applyFill="1" applyBorder="1" applyAlignment="1">
      <alignment horizontal="center" vertical="center" wrapText="1"/>
    </xf>
    <xf numFmtId="11" fontId="7" fillId="18" borderId="6" xfId="0" applyNumberFormat="1" applyFont="1" applyFill="1" applyBorder="1" applyAlignment="1">
      <alignment horizontal="center" vertical="top" wrapText="1"/>
    </xf>
    <xf numFmtId="0" fontId="3" fillId="17" borderId="6" xfId="0" applyFont="1" applyFill="1" applyBorder="1" applyAlignment="1">
      <alignment horizontal="center" vertical="top" wrapText="1"/>
    </xf>
    <xf numFmtId="0" fontId="74" fillId="0" borderId="6" xfId="0" applyFont="1" applyFill="1" applyBorder="1" applyAlignment="1">
      <alignment horizontal="center" vertical="top" wrapText="1"/>
    </xf>
    <xf numFmtId="0" fontId="62" fillId="0" borderId="6" xfId="0" applyFont="1" applyFill="1" applyBorder="1" applyAlignment="1">
      <alignment horizontal="center" vertical="top" wrapText="1"/>
    </xf>
    <xf numFmtId="0" fontId="26" fillId="2" borderId="6" xfId="0" applyFont="1" applyFill="1" applyBorder="1" applyAlignment="1">
      <alignment horizontal="left" vertical="top" wrapText="1"/>
    </xf>
    <xf numFmtId="0" fontId="0" fillId="0" borderId="0" xfId="0" applyFont="1" applyAlignment="1">
      <alignment vertical="top"/>
    </xf>
    <xf numFmtId="9" fontId="10" fillId="0" borderId="6" xfId="0" applyNumberFormat="1" applyFont="1" applyFill="1" applyBorder="1" applyAlignment="1">
      <alignment horizontal="center" vertical="top" wrapText="1"/>
    </xf>
    <xf numFmtId="1" fontId="5" fillId="0" borderId="6" xfId="0" applyNumberFormat="1" applyFont="1" applyFill="1" applyBorder="1" applyAlignment="1">
      <alignment horizontal="center" vertical="center" wrapText="1"/>
    </xf>
    <xf numFmtId="1" fontId="12" fillId="0" borderId="7" xfId="0" applyNumberFormat="1" applyFont="1" applyFill="1" applyBorder="1" applyAlignment="1">
      <alignment horizontal="center" vertical="center" wrapText="1"/>
    </xf>
    <xf numFmtId="0" fontId="9" fillId="0" borderId="7"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34" fillId="19" borderId="6" xfId="0" applyFont="1" applyFill="1" applyBorder="1" applyAlignment="1">
      <alignment horizontal="center" vertical="center" wrapText="1"/>
    </xf>
    <xf numFmtId="10" fontId="27" fillId="14" borderId="18" xfId="0" applyNumberFormat="1" applyFont="1" applyFill="1" applyBorder="1" applyAlignment="1">
      <alignment horizontal="center" vertical="center" wrapText="1"/>
    </xf>
    <xf numFmtId="0" fontId="27" fillId="14" borderId="2" xfId="0" applyFont="1" applyFill="1" applyBorder="1" applyAlignment="1">
      <alignment horizontal="center" vertical="center" wrapText="1"/>
    </xf>
    <xf numFmtId="0" fontId="27" fillId="14" borderId="3" xfId="0" applyFont="1" applyFill="1" applyBorder="1" applyAlignment="1">
      <alignment horizontal="center" vertical="center" wrapText="1"/>
    </xf>
    <xf numFmtId="10" fontId="27" fillId="14" borderId="3" xfId="0" applyNumberFormat="1" applyFont="1" applyFill="1" applyBorder="1" applyAlignment="1">
      <alignment horizontal="center" vertical="center" wrapText="1"/>
    </xf>
    <xf numFmtId="1" fontId="27" fillId="14" borderId="18" xfId="0" applyNumberFormat="1" applyFont="1" applyFill="1" applyBorder="1" applyAlignment="1">
      <alignment horizontal="center" vertical="center" wrapText="1"/>
    </xf>
    <xf numFmtId="0" fontId="27" fillId="14" borderId="6" xfId="0" applyFont="1" applyFill="1" applyBorder="1" applyAlignment="1">
      <alignment horizontal="center" vertical="center" wrapText="1"/>
    </xf>
    <xf numFmtId="10" fontId="28" fillId="14" borderId="6" xfId="0" applyNumberFormat="1" applyFont="1" applyFill="1" applyBorder="1" applyAlignment="1">
      <alignment horizontal="center" vertical="center" wrapText="1"/>
    </xf>
    <xf numFmtId="1" fontId="34" fillId="2" borderId="6" xfId="0" applyNumberFormat="1" applyFont="1" applyFill="1" applyBorder="1" applyAlignment="1">
      <alignment horizontal="center" vertical="center" wrapText="1"/>
    </xf>
    <xf numFmtId="1" fontId="34" fillId="7" borderId="6" xfId="0" applyNumberFormat="1" applyFont="1" applyFill="1" applyBorder="1" applyAlignment="1">
      <alignment horizontal="center" vertical="center" wrapText="1"/>
    </xf>
    <xf numFmtId="10" fontId="15" fillId="3" borderId="6" xfId="0" applyNumberFormat="1" applyFont="1" applyFill="1" applyBorder="1" applyAlignment="1">
      <alignment horizontal="center" wrapText="1"/>
    </xf>
    <xf numFmtId="10" fontId="11" fillId="8" borderId="6" xfId="0" applyNumberFormat="1" applyFont="1" applyFill="1" applyBorder="1" applyAlignment="1">
      <alignment horizontal="center" vertical="top" wrapText="1"/>
    </xf>
    <xf numFmtId="1" fontId="77" fillId="5" borderId="6" xfId="0" applyNumberFormat="1" applyFont="1" applyFill="1" applyBorder="1" applyAlignment="1">
      <alignment horizontal="center" vertical="center" wrapText="1"/>
    </xf>
    <xf numFmtId="1" fontId="34" fillId="6" borderId="6" xfId="0" applyNumberFormat="1" applyFont="1" applyFill="1" applyBorder="1" applyAlignment="1">
      <alignment horizontal="center" vertical="center" wrapText="1"/>
    </xf>
    <xf numFmtId="1" fontId="35" fillId="5" borderId="6" xfId="0" applyNumberFormat="1" applyFont="1" applyFill="1" applyBorder="1" applyAlignment="1">
      <alignment horizontal="center" vertical="center" wrapText="1"/>
    </xf>
    <xf numFmtId="1" fontId="34" fillId="5" borderId="6" xfId="0" applyNumberFormat="1" applyFont="1" applyFill="1" applyBorder="1" applyAlignment="1">
      <alignment horizontal="center" vertical="center" wrapText="1"/>
    </xf>
    <xf numFmtId="0" fontId="35" fillId="4" borderId="6" xfId="0" applyFont="1" applyFill="1" applyBorder="1" applyAlignment="1">
      <alignment horizontal="center" vertical="center" wrapText="1"/>
    </xf>
    <xf numFmtId="0" fontId="0" fillId="0" borderId="6" xfId="0" applyBorder="1" applyAlignment="1">
      <alignment vertical="center" wrapText="1"/>
    </xf>
    <xf numFmtId="1" fontId="35" fillId="2" borderId="6" xfId="0" applyNumberFormat="1" applyFont="1" applyFill="1" applyBorder="1" applyAlignment="1">
      <alignment horizontal="center" vertical="top" wrapText="1"/>
    </xf>
    <xf numFmtId="1" fontId="35" fillId="4" borderId="6" xfId="0" applyNumberFormat="1" applyFont="1" applyFill="1" applyBorder="1" applyAlignment="1">
      <alignment horizontal="center" vertical="top" wrapText="1"/>
    </xf>
    <xf numFmtId="1" fontId="12" fillId="4" borderId="6" xfId="0" applyNumberFormat="1" applyFont="1" applyFill="1" applyBorder="1" applyAlignment="1">
      <alignment horizontal="center" vertical="center" wrapText="1"/>
    </xf>
    <xf numFmtId="1" fontId="12" fillId="2" borderId="6" xfId="0" applyNumberFormat="1" applyFont="1" applyFill="1" applyBorder="1" applyAlignment="1">
      <alignment horizontal="center" vertical="center" wrapText="1"/>
    </xf>
    <xf numFmtId="1" fontId="42" fillId="0" borderId="6" xfId="0" applyNumberFormat="1" applyFont="1" applyFill="1" applyBorder="1" applyAlignment="1">
      <alignment horizontal="center" vertical="center" wrapText="1"/>
    </xf>
    <xf numFmtId="1" fontId="42" fillId="11" borderId="6" xfId="0" applyNumberFormat="1" applyFont="1" applyFill="1" applyBorder="1" applyAlignment="1">
      <alignment horizontal="center" vertical="center" wrapText="1"/>
    </xf>
    <xf numFmtId="10" fontId="42" fillId="11" borderId="6" xfId="0" applyNumberFormat="1" applyFont="1" applyFill="1" applyBorder="1" applyAlignment="1">
      <alignment horizontal="center" vertical="top" wrapText="1"/>
    </xf>
    <xf numFmtId="0" fontId="15" fillId="4" borderId="6" xfId="0" applyFont="1" applyFill="1" applyBorder="1" applyAlignment="1">
      <alignment horizontal="center" vertical="center" wrapText="1"/>
    </xf>
    <xf numFmtId="0" fontId="42" fillId="2" borderId="0" xfId="0" applyFont="1" applyFill="1" applyAlignment="1">
      <alignment horizontal="center" vertical="center"/>
    </xf>
    <xf numFmtId="0" fontId="79" fillId="3" borderId="6" xfId="0" applyFont="1" applyFill="1" applyBorder="1" applyAlignment="1">
      <alignment horizontal="center" vertical="center" wrapText="1"/>
    </xf>
    <xf numFmtId="10" fontId="78" fillId="3" borderId="6" xfId="0" applyNumberFormat="1" applyFont="1" applyFill="1" applyBorder="1" applyAlignment="1">
      <alignment horizontal="center" vertical="center" wrapText="1"/>
    </xf>
    <xf numFmtId="0" fontId="78" fillId="3" borderId="6" xfId="0" applyFont="1" applyFill="1" applyBorder="1" applyAlignment="1">
      <alignment horizontal="center" vertical="center" wrapText="1"/>
    </xf>
    <xf numFmtId="10" fontId="43" fillId="3" borderId="6" xfId="0" applyNumberFormat="1" applyFont="1" applyFill="1" applyBorder="1" applyAlignment="1">
      <alignment horizontal="center" vertical="center" wrapText="1"/>
    </xf>
    <xf numFmtId="0" fontId="43" fillId="3" borderId="6" xfId="0" applyFont="1" applyFill="1" applyBorder="1" applyAlignment="1">
      <alignment horizontal="center" vertical="center" wrapText="1"/>
    </xf>
    <xf numFmtId="0" fontId="42" fillId="12" borderId="6" xfId="0" applyFont="1" applyFill="1" applyBorder="1" applyAlignment="1">
      <alignment horizontal="center" vertical="center" wrapText="1"/>
    </xf>
    <xf numFmtId="0" fontId="42" fillId="3" borderId="6" xfId="0" applyFont="1" applyFill="1" applyBorder="1" applyAlignment="1">
      <alignment horizontal="center" vertical="center" wrapText="1"/>
    </xf>
    <xf numFmtId="0" fontId="43" fillId="12" borderId="6" xfId="0" applyFont="1" applyFill="1" applyBorder="1" applyAlignment="1">
      <alignment horizontal="center" vertical="center" wrapText="1"/>
    </xf>
    <xf numFmtId="10" fontId="61" fillId="3" borderId="6" xfId="0" applyNumberFormat="1" applyFont="1" applyFill="1" applyBorder="1" applyAlignment="1">
      <alignment horizontal="center" vertical="top" wrapText="1"/>
    </xf>
    <xf numFmtId="0" fontId="64" fillId="3" borderId="6" xfId="0" applyFont="1" applyFill="1" applyBorder="1" applyAlignment="1">
      <alignment horizontal="center" vertical="top" wrapText="1"/>
    </xf>
    <xf numFmtId="10" fontId="42" fillId="3" borderId="6" xfId="0" applyNumberFormat="1" applyFont="1" applyFill="1" applyBorder="1" applyAlignment="1">
      <alignment horizontal="center" vertical="top" wrapText="1"/>
    </xf>
    <xf numFmtId="0" fontId="43" fillId="12" borderId="6" xfId="0" applyFont="1" applyFill="1" applyBorder="1" applyAlignment="1">
      <alignment horizontal="center" vertical="top" wrapText="1"/>
    </xf>
    <xf numFmtId="0" fontId="22" fillId="3" borderId="6" xfId="0" applyFont="1" applyFill="1" applyBorder="1" applyAlignment="1">
      <alignment horizontal="center" vertical="top" wrapText="1"/>
    </xf>
    <xf numFmtId="0" fontId="65" fillId="3" borderId="6" xfId="0" applyFont="1" applyFill="1" applyBorder="1" applyAlignment="1">
      <alignment horizontal="center" vertical="top" wrapText="1"/>
    </xf>
    <xf numFmtId="0" fontId="43" fillId="3" borderId="6" xfId="0" applyFont="1" applyFill="1" applyBorder="1" applyAlignment="1">
      <alignment horizontal="center" vertical="top" wrapText="1"/>
    </xf>
    <xf numFmtId="10" fontId="5" fillId="3" borderId="6" xfId="0" applyNumberFormat="1" applyFont="1" applyFill="1" applyBorder="1" applyAlignment="1">
      <alignment horizontal="center" vertical="top" wrapText="1"/>
    </xf>
    <xf numFmtId="0" fontId="6" fillId="12" borderId="6" xfId="0" applyFont="1" applyFill="1" applyBorder="1" applyAlignment="1">
      <alignment horizontal="center" vertical="top" wrapText="1"/>
    </xf>
    <xf numFmtId="0" fontId="66" fillId="3" borderId="6" xfId="0" applyFont="1" applyFill="1" applyBorder="1" applyAlignment="1">
      <alignment horizontal="center" vertical="top" wrapText="1"/>
    </xf>
    <xf numFmtId="1" fontId="9" fillId="2" borderId="6" xfId="0" applyNumberFormat="1" applyFont="1" applyFill="1" applyBorder="1" applyAlignment="1">
      <alignment horizontal="center" vertical="center" wrapText="1"/>
    </xf>
    <xf numFmtId="1" fontId="9" fillId="7" borderId="6" xfId="0" applyNumberFormat="1" applyFont="1" applyFill="1" applyBorder="1" applyAlignment="1">
      <alignment horizontal="center" vertical="center" wrapText="1"/>
    </xf>
    <xf numFmtId="0" fontId="80" fillId="0" borderId="18" xfId="0" applyFont="1" applyBorder="1" applyAlignment="1">
      <alignment vertical="center"/>
    </xf>
    <xf numFmtId="0" fontId="15" fillId="0" borderId="1" xfId="0" applyFont="1" applyBorder="1" applyAlignment="1">
      <alignment horizontal="center" vertical="center" wrapText="1"/>
    </xf>
    <xf numFmtId="10" fontId="41" fillId="7" borderId="6" xfId="0" applyNumberFormat="1" applyFont="1" applyFill="1" applyBorder="1" applyAlignment="1">
      <alignment horizontal="center" vertical="center" wrapText="1"/>
    </xf>
    <xf numFmtId="1" fontId="41" fillId="7" borderId="6" xfId="0" applyNumberFormat="1" applyFont="1" applyFill="1" applyBorder="1" applyAlignment="1">
      <alignment horizontal="center" vertical="center" wrapText="1"/>
    </xf>
    <xf numFmtId="0" fontId="23" fillId="3" borderId="0" xfId="0" applyFont="1" applyFill="1" applyAlignment="1">
      <alignment vertical="center" wrapText="1"/>
    </xf>
    <xf numFmtId="10" fontId="10" fillId="8" borderId="6" xfId="0" applyNumberFormat="1" applyFont="1" applyFill="1" applyBorder="1" applyAlignment="1">
      <alignment horizontal="center" vertical="top" wrapText="1"/>
    </xf>
    <xf numFmtId="0" fontId="5" fillId="8" borderId="6" xfId="0" applyFont="1" applyFill="1" applyBorder="1" applyAlignment="1">
      <alignment horizontal="center" vertical="top" wrapText="1"/>
    </xf>
    <xf numFmtId="0" fontId="5" fillId="8" borderId="7" xfId="0" applyFont="1" applyFill="1" applyBorder="1" applyAlignment="1">
      <alignment horizontal="center" vertical="top" wrapText="1"/>
    </xf>
    <xf numFmtId="0" fontId="10" fillId="8" borderId="6" xfId="0" applyFont="1" applyFill="1" applyBorder="1" applyAlignment="1">
      <alignment horizontal="center" vertical="top" wrapText="1"/>
    </xf>
    <xf numFmtId="0" fontId="10" fillId="8" borderId="7" xfId="0" applyFont="1" applyFill="1" applyBorder="1" applyAlignment="1">
      <alignment horizontal="center" vertical="top" wrapText="1"/>
    </xf>
    <xf numFmtId="164" fontId="15" fillId="2" borderId="6" xfId="0" applyNumberFormat="1" applyFont="1" applyFill="1" applyBorder="1" applyAlignment="1">
      <alignment horizontal="left" vertical="top" wrapText="1"/>
    </xf>
    <xf numFmtId="0" fontId="42" fillId="4" borderId="18" xfId="0" applyFont="1" applyFill="1" applyBorder="1" applyAlignment="1">
      <alignment horizontal="center" vertical="top" wrapText="1"/>
    </xf>
    <xf numFmtId="0" fontId="42" fillId="2" borderId="6" xfId="0" applyFont="1" applyFill="1" applyBorder="1" applyAlignment="1">
      <alignment vertical="top" wrapText="1"/>
    </xf>
    <xf numFmtId="10" fontId="15" fillId="11" borderId="6" xfId="0" applyNumberFormat="1" applyFont="1" applyFill="1" applyBorder="1" applyAlignment="1">
      <alignment horizontal="center" vertical="top" wrapText="1"/>
    </xf>
    <xf numFmtId="0" fontId="42" fillId="15" borderId="6" xfId="0" applyFont="1" applyFill="1" applyBorder="1" applyAlignment="1">
      <alignment horizontal="center" vertical="top" wrapText="1"/>
    </xf>
    <xf numFmtId="0" fontId="42" fillId="11" borderId="6" xfId="0" applyFont="1" applyFill="1" applyBorder="1" applyAlignment="1">
      <alignment vertical="top" wrapText="1"/>
    </xf>
    <xf numFmtId="0" fontId="44" fillId="12" borderId="6" xfId="0" applyFont="1" applyFill="1" applyBorder="1" applyAlignment="1">
      <alignment horizontal="center" vertical="top" wrapText="1"/>
    </xf>
    <xf numFmtId="10" fontId="59" fillId="11" borderId="6" xfId="0" applyNumberFormat="1" applyFont="1" applyFill="1" applyBorder="1" applyAlignment="1">
      <alignment horizontal="center" vertical="top" wrapText="1"/>
    </xf>
    <xf numFmtId="0" fontId="45" fillId="2" borderId="6" xfId="0" applyFont="1" applyFill="1" applyBorder="1" applyAlignment="1">
      <alignment vertical="center" wrapText="1"/>
    </xf>
    <xf numFmtId="10" fontId="15" fillId="4" borderId="6" xfId="0" applyNumberFormat="1" applyFont="1" applyFill="1" applyBorder="1" applyAlignment="1">
      <alignment horizontal="center" vertical="center" wrapText="1"/>
    </xf>
    <xf numFmtId="0" fontId="70" fillId="2" borderId="6" xfId="0" applyNumberFormat="1"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6" xfId="0" applyFont="1" applyFill="1" applyBorder="1" applyAlignment="1">
      <alignment horizontal="left" vertical="center" wrapText="1"/>
    </xf>
    <xf numFmtId="0" fontId="73" fillId="2" borderId="6" xfId="0" applyFont="1" applyFill="1" applyBorder="1" applyAlignment="1">
      <alignment vertical="center" wrapText="1"/>
    </xf>
    <xf numFmtId="10" fontId="62" fillId="2" borderId="6" xfId="0" applyNumberFormat="1" applyFont="1" applyFill="1" applyBorder="1" applyAlignment="1">
      <alignment horizontal="center" vertical="center" wrapText="1"/>
    </xf>
    <xf numFmtId="0" fontId="18" fillId="2" borderId="6" xfId="0" applyFont="1" applyFill="1" applyBorder="1" applyAlignment="1">
      <alignment horizontal="center" vertical="center" wrapText="1"/>
    </xf>
    <xf numFmtId="0" fontId="10" fillId="20" borderId="6" xfId="0" applyFont="1" applyFill="1" applyBorder="1" applyAlignment="1">
      <alignment horizontal="center" vertical="top" wrapText="1"/>
    </xf>
    <xf numFmtId="0" fontId="11" fillId="20" borderId="6" xfId="0" applyFont="1" applyFill="1" applyBorder="1" applyAlignment="1">
      <alignment horizontal="left" vertical="center" wrapText="1"/>
    </xf>
    <xf numFmtId="10" fontId="15" fillId="20" borderId="6" xfId="0" applyNumberFormat="1" applyFont="1" applyFill="1" applyBorder="1" applyAlignment="1">
      <alignment horizontal="center" vertical="center" wrapText="1"/>
    </xf>
    <xf numFmtId="0" fontId="11" fillId="20" borderId="6" xfId="0" applyFont="1" applyFill="1" applyBorder="1" applyAlignment="1">
      <alignment horizontal="center" vertical="center" wrapText="1"/>
    </xf>
    <xf numFmtId="0" fontId="11" fillId="20" borderId="7" xfId="0" applyFont="1" applyFill="1" applyBorder="1" applyAlignment="1">
      <alignment horizontal="center" vertical="center" wrapText="1"/>
    </xf>
    <xf numFmtId="6" fontId="15" fillId="3" borderId="6" xfId="0" applyNumberFormat="1" applyFont="1" applyFill="1" applyBorder="1" applyAlignment="1">
      <alignment horizontal="center" vertical="center" wrapText="1"/>
    </xf>
    <xf numFmtId="1" fontId="3" fillId="14" borderId="1" xfId="0" applyNumberFormat="1" applyFont="1" applyFill="1" applyBorder="1" applyAlignment="1">
      <alignment horizontal="center" vertical="top"/>
    </xf>
    <xf numFmtId="0" fontId="21" fillId="2" borderId="0" xfId="0" applyFont="1" applyFill="1" applyAlignment="1">
      <alignment horizontal="center" vertical="top"/>
    </xf>
    <xf numFmtId="0" fontId="21" fillId="2" borderId="9" xfId="0" applyFont="1" applyFill="1" applyBorder="1" applyAlignment="1">
      <alignment horizontal="center" vertical="top"/>
    </xf>
    <xf numFmtId="0" fontId="1" fillId="2" borderId="0" xfId="0" applyFont="1" applyFill="1" applyAlignment="1">
      <alignment horizontal="center" vertical="top"/>
    </xf>
    <xf numFmtId="1" fontId="24" fillId="14" borderId="15" xfId="0" applyNumberFormat="1" applyFont="1" applyFill="1" applyBorder="1" applyAlignment="1">
      <alignment horizontal="center" vertical="top"/>
    </xf>
    <xf numFmtId="1" fontId="24" fillId="14" borderId="16" xfId="0" applyNumberFormat="1" applyFont="1" applyFill="1" applyBorder="1" applyAlignment="1">
      <alignment horizontal="center" vertical="top"/>
    </xf>
    <xf numFmtId="1" fontId="24" fillId="14" borderId="17" xfId="0" applyNumberFormat="1" applyFont="1" applyFill="1" applyBorder="1" applyAlignment="1">
      <alignment horizontal="center" vertical="top"/>
    </xf>
    <xf numFmtId="0" fontId="8" fillId="8" borderId="9" xfId="0" applyFont="1" applyFill="1" applyBorder="1" applyAlignment="1">
      <alignment horizontal="center" vertical="top" wrapText="1"/>
    </xf>
    <xf numFmtId="0" fontId="8" fillId="8" borderId="19" xfId="0" applyFont="1" applyFill="1" applyBorder="1" applyAlignment="1">
      <alignment horizontal="center" vertical="top" wrapText="1"/>
    </xf>
    <xf numFmtId="0" fontId="1" fillId="2" borderId="0" xfId="0" applyFont="1" applyFill="1" applyAlignment="1">
      <alignment horizontal="left" vertical="top" wrapText="1"/>
    </xf>
    <xf numFmtId="1" fontId="3" fillId="3" borderId="13" xfId="0" applyNumberFormat="1" applyFont="1" applyFill="1" applyBorder="1" applyAlignment="1">
      <alignment horizontal="center" vertical="top" wrapText="1"/>
    </xf>
    <xf numFmtId="1" fontId="3" fillId="3" borderId="14" xfId="0" applyNumberFormat="1" applyFont="1" applyFill="1" applyBorder="1" applyAlignment="1">
      <alignment horizontal="center" vertical="top" wrapText="1"/>
    </xf>
    <xf numFmtId="1" fontId="24" fillId="9" borderId="15" xfId="0" applyNumberFormat="1" applyFont="1" applyFill="1" applyBorder="1" applyAlignment="1">
      <alignment horizontal="center" vertical="top" wrapText="1"/>
    </xf>
    <xf numFmtId="1" fontId="24" fillId="9" borderId="16" xfId="0" applyNumberFormat="1" applyFont="1" applyFill="1" applyBorder="1" applyAlignment="1">
      <alignment horizontal="center" vertical="top" wrapText="1"/>
    </xf>
    <xf numFmtId="1" fontId="24" fillId="9" borderId="17" xfId="0" applyNumberFormat="1" applyFont="1" applyFill="1" applyBorder="1" applyAlignment="1">
      <alignment horizontal="center" vertical="top" wrapText="1"/>
    </xf>
    <xf numFmtId="1" fontId="3" fillId="3" borderId="1" xfId="0" applyNumberFormat="1" applyFont="1" applyFill="1" applyBorder="1" applyAlignment="1">
      <alignment horizontal="center" vertical="top"/>
    </xf>
    <xf numFmtId="0" fontId="60" fillId="2" borderId="0" xfId="0" applyFont="1" applyFill="1" applyAlignment="1">
      <alignment horizontal="left" vertical="top" wrapText="1"/>
    </xf>
    <xf numFmtId="1" fontId="44" fillId="3" borderId="13" xfId="0" applyNumberFormat="1" applyFont="1" applyFill="1" applyBorder="1" applyAlignment="1">
      <alignment horizontal="center" wrapText="1"/>
    </xf>
    <xf numFmtId="1" fontId="44" fillId="3" borderId="14" xfId="0" applyNumberFormat="1" applyFont="1" applyFill="1" applyBorder="1" applyAlignment="1">
      <alignment horizontal="center"/>
    </xf>
    <xf numFmtId="0" fontId="60" fillId="2" borderId="0" xfId="0" applyFont="1" applyFill="1" applyAlignment="1">
      <alignment horizontal="left" vertical="top"/>
    </xf>
    <xf numFmtId="0" fontId="75" fillId="2" borderId="0" xfId="0" applyFont="1" applyFill="1" applyAlignment="1">
      <alignment horizontal="left" vertical="top"/>
    </xf>
    <xf numFmtId="0" fontId="67" fillId="2" borderId="0" xfId="0" applyFont="1" applyFill="1" applyAlignment="1">
      <alignment horizontal="left" vertical="top"/>
    </xf>
    <xf numFmtId="1" fontId="44" fillId="3" borderId="1" xfId="0" applyNumberFormat="1" applyFont="1" applyFill="1" applyBorder="1" applyAlignment="1">
      <alignment horizontal="center" vertical="top"/>
    </xf>
    <xf numFmtId="0" fontId="39" fillId="2" borderId="0" xfId="0" applyFont="1" applyFill="1" applyAlignment="1">
      <alignment horizontal="left" vertical="top"/>
    </xf>
    <xf numFmtId="1" fontId="38" fillId="3" borderId="13" xfId="0" applyNumberFormat="1" applyFont="1" applyFill="1" applyBorder="1" applyAlignment="1">
      <alignment horizontal="center" vertical="center" wrapText="1"/>
    </xf>
    <xf numFmtId="1" fontId="38" fillId="3" borderId="14" xfId="0" applyNumberFormat="1" applyFont="1" applyFill="1" applyBorder="1" applyAlignment="1">
      <alignment horizontal="center" vertical="center" wrapText="1"/>
    </xf>
    <xf numFmtId="0" fontId="71" fillId="2" borderId="0" xfId="0" applyFont="1" applyFill="1" applyAlignment="1">
      <alignment horizontal="left" vertical="top"/>
    </xf>
    <xf numFmtId="1" fontId="6" fillId="3" borderId="1" xfId="0" applyNumberFormat="1" applyFont="1" applyFill="1" applyBorder="1" applyAlignment="1">
      <alignment horizontal="center" vertical="top"/>
    </xf>
    <xf numFmtId="1" fontId="3" fillId="8" borderId="1" xfId="0" applyNumberFormat="1" applyFont="1" applyFill="1" applyBorder="1" applyAlignment="1">
      <alignment horizontal="center" vertical="top"/>
    </xf>
    <xf numFmtId="1" fontId="3" fillId="9" borderId="1" xfId="0" applyNumberFormat="1" applyFont="1" applyFill="1" applyBorder="1" applyAlignment="1">
      <alignment horizontal="center" vertical="top"/>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349249</xdr:colOff>
      <xdr:row>0</xdr:row>
      <xdr:rowOff>31750</xdr:rowOff>
    </xdr:from>
    <xdr:to>
      <xdr:col>12</xdr:col>
      <xdr:colOff>545083</xdr:colOff>
      <xdr:row>0</xdr:row>
      <xdr:rowOff>63261</xdr:rowOff>
    </xdr:to>
    <xdr:pic>
      <xdr:nvPicPr>
        <xdr:cNvPr id="2" name="Picture 1" descr="C:\Users\s.mcauliffe\AppData\Local\Microsoft\Windows\Temporary Internet Files\Content.Outlook\0Q83Z1FS\Myatt logo - jpeg.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3430249" y="31750"/>
          <a:ext cx="2016125" cy="759279"/>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421821</xdr:colOff>
      <xdr:row>0</xdr:row>
      <xdr:rowOff>0</xdr:rowOff>
    </xdr:from>
    <xdr:to>
      <xdr:col>12</xdr:col>
      <xdr:colOff>408216</xdr:colOff>
      <xdr:row>1</xdr:row>
      <xdr:rowOff>244929</xdr:rowOff>
    </xdr:to>
    <xdr:pic>
      <xdr:nvPicPr>
        <xdr:cNvPr id="2" name="Picture 1" descr="C:\Users\s.mcauliffe\AppData\Local\Microsoft\Windows\Temporary Internet Files\Content.Outlook\0Q83Z1FS\Myatt logo - jpeg.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4763750" y="0"/>
          <a:ext cx="2245180" cy="721179"/>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349250</xdr:colOff>
      <xdr:row>0</xdr:row>
      <xdr:rowOff>31750</xdr:rowOff>
    </xdr:from>
    <xdr:to>
      <xdr:col>12</xdr:col>
      <xdr:colOff>257174</xdr:colOff>
      <xdr:row>0</xdr:row>
      <xdr:rowOff>514804</xdr:rowOff>
    </xdr:to>
    <xdr:pic>
      <xdr:nvPicPr>
        <xdr:cNvPr id="2" name="Picture 1" descr="C:\Users\s.mcauliffe\AppData\Local\Microsoft\Windows\Temporary Internet Files\Content.Outlook\0Q83Z1FS\Myatt logo - jpeg.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3408025" y="31750"/>
          <a:ext cx="2165349" cy="765629"/>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10</xdr:col>
      <xdr:colOff>13609</xdr:colOff>
      <xdr:row>0</xdr:row>
      <xdr:rowOff>54429</xdr:rowOff>
    </xdr:from>
    <xdr:to>
      <xdr:col>13</xdr:col>
      <xdr:colOff>13608</xdr:colOff>
      <xdr:row>1</xdr:row>
      <xdr:rowOff>870857</xdr:rowOff>
    </xdr:to>
    <xdr:pic>
      <xdr:nvPicPr>
        <xdr:cNvPr id="2" name="Picture 1" descr="C:\Users\s.mcauliffe\AppData\Local\Microsoft\Windows\Temporary Internet Files\Content.Outlook\0Q83Z1FS\Myatt logo - jpeg.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1144252" y="54429"/>
          <a:ext cx="3537856" cy="952499"/>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238125</xdr:colOff>
      <xdr:row>0</xdr:row>
      <xdr:rowOff>40822</xdr:rowOff>
    </xdr:from>
    <xdr:to>
      <xdr:col>12</xdr:col>
      <xdr:colOff>142874</xdr:colOff>
      <xdr:row>2</xdr:row>
      <xdr:rowOff>184151</xdr:rowOff>
    </xdr:to>
    <xdr:pic>
      <xdr:nvPicPr>
        <xdr:cNvPr id="2" name="Picture 1" descr="C:\Users\s.mcauliffe\AppData\Local\Microsoft\Windows\Temporary Internet Files\Content.Outlook\0Q83Z1FS\Myatt logo - jpeg.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3296900" y="40822"/>
          <a:ext cx="2162174" cy="759279"/>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127000</xdr:colOff>
      <xdr:row>0</xdr:row>
      <xdr:rowOff>40822</xdr:rowOff>
    </xdr:from>
    <xdr:to>
      <xdr:col>12</xdr:col>
      <xdr:colOff>365124</xdr:colOff>
      <xdr:row>2</xdr:row>
      <xdr:rowOff>184151</xdr:rowOff>
    </xdr:to>
    <xdr:pic>
      <xdr:nvPicPr>
        <xdr:cNvPr id="2" name="Picture 1" descr="C:\Users\s.mcauliffe\AppData\Local\Microsoft\Windows\Temporary Internet Files\Content.Outlook\0Q83Z1FS\Myatt logo - jpeg.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3185775" y="40822"/>
          <a:ext cx="2574924" cy="759279"/>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12</xdr:col>
      <xdr:colOff>142875</xdr:colOff>
      <xdr:row>0</xdr:row>
      <xdr:rowOff>72572</xdr:rowOff>
    </xdr:from>
    <xdr:to>
      <xdr:col>12</xdr:col>
      <xdr:colOff>2206625</xdr:colOff>
      <xdr:row>1</xdr:row>
      <xdr:rowOff>393700</xdr:rowOff>
    </xdr:to>
    <xdr:pic>
      <xdr:nvPicPr>
        <xdr:cNvPr id="2" name="Picture 1" descr="C:\Users\s.mcauliffe\AppData\Local\Microsoft\Windows\Temporary Internet Files\Content.Outlook\0Q83Z1FS\Myatt logo - jpeg.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4716125" y="72572"/>
          <a:ext cx="2063750" cy="664028"/>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11</xdr:col>
      <xdr:colOff>0</xdr:colOff>
      <xdr:row>0</xdr:row>
      <xdr:rowOff>146536</xdr:rowOff>
    </xdr:from>
    <xdr:to>
      <xdr:col>12</xdr:col>
      <xdr:colOff>1260928</xdr:colOff>
      <xdr:row>0</xdr:row>
      <xdr:rowOff>150425</xdr:rowOff>
    </xdr:to>
    <xdr:pic>
      <xdr:nvPicPr>
        <xdr:cNvPr id="2" name="Picture 1" descr="C:\Users\s.mcauliffe\AppData\Local\Microsoft\Windows\Temporary Internet Files\Content.Outlook\0Q83Z1FS\Myatt logo - jpeg.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5078075" y="146536"/>
          <a:ext cx="2413453" cy="66088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666751</xdr:colOff>
      <xdr:row>0</xdr:row>
      <xdr:rowOff>81643</xdr:rowOff>
    </xdr:from>
    <xdr:to>
      <xdr:col>12</xdr:col>
      <xdr:colOff>1068161</xdr:colOff>
      <xdr:row>1</xdr:row>
      <xdr:rowOff>188232</xdr:rowOff>
    </xdr:to>
    <xdr:pic>
      <xdr:nvPicPr>
        <xdr:cNvPr id="3" name="Picture 2" descr="C:\Users\s.mcauliffe\AppData\Local\Microsoft\Windows\Temporary Internet Files\Content.Outlook\0Q83Z1FS\Myatt logo - jpeg.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5158358" y="81643"/>
          <a:ext cx="1884589" cy="10318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365125</xdr:colOff>
      <xdr:row>0</xdr:row>
      <xdr:rowOff>95250</xdr:rowOff>
    </xdr:from>
    <xdr:to>
      <xdr:col>12</xdr:col>
      <xdr:colOff>1131661</xdr:colOff>
      <xdr:row>1</xdr:row>
      <xdr:rowOff>142875</xdr:rowOff>
    </xdr:to>
    <xdr:pic>
      <xdr:nvPicPr>
        <xdr:cNvPr id="2" name="Picture 1" descr="C:\Users\s.mcauliffe\AppData\Local\Microsoft\Windows\Temporary Internet Files\Content.Outlook\0Q83Z1FS\Myatt logo - jpeg.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3446125" y="95250"/>
          <a:ext cx="3020786" cy="10477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476250</xdr:colOff>
      <xdr:row>0</xdr:row>
      <xdr:rowOff>15874</xdr:rowOff>
    </xdr:from>
    <xdr:to>
      <xdr:col>12</xdr:col>
      <xdr:colOff>1730375</xdr:colOff>
      <xdr:row>1</xdr:row>
      <xdr:rowOff>539749</xdr:rowOff>
    </xdr:to>
    <xdr:pic>
      <xdr:nvPicPr>
        <xdr:cNvPr id="2" name="Picture 1" descr="C:\Users\s.mcauliffe\AppData\Local\Microsoft\Windows\Temporary Internet Files\Content.Outlook\0Q83Z1FS\Myatt logo - jpeg.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4732000" y="15874"/>
          <a:ext cx="2333625" cy="8413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365125</xdr:colOff>
      <xdr:row>0</xdr:row>
      <xdr:rowOff>111124</xdr:rowOff>
    </xdr:from>
    <xdr:to>
      <xdr:col>12</xdr:col>
      <xdr:colOff>3413125</xdr:colOff>
      <xdr:row>1</xdr:row>
      <xdr:rowOff>1063625</xdr:rowOff>
    </xdr:to>
    <xdr:pic>
      <xdr:nvPicPr>
        <xdr:cNvPr id="2" name="Picture 1" descr="C:\Users\s.mcauliffe\AppData\Local\Microsoft\Windows\Temporary Internet Files\Content.Outlook\0Q83Z1FS\Myatt logo - jpeg.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4620875" y="111124"/>
          <a:ext cx="4127500" cy="1397001"/>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460376</xdr:colOff>
      <xdr:row>1</xdr:row>
      <xdr:rowOff>142875</xdr:rowOff>
    </xdr:from>
    <xdr:to>
      <xdr:col>12</xdr:col>
      <xdr:colOff>234951</xdr:colOff>
      <xdr:row>1</xdr:row>
      <xdr:rowOff>625929</xdr:rowOff>
    </xdr:to>
    <xdr:pic>
      <xdr:nvPicPr>
        <xdr:cNvPr id="2" name="Picture 1" descr="C:\Users\s.mcauliffe\AppData\Local\Microsoft\Windows\Temporary Internet Files\Content.Outlook\0Q83Z1FS\Myatt logo - jpeg.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3541376" y="444500"/>
          <a:ext cx="2028825" cy="483054"/>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281213</xdr:colOff>
      <xdr:row>0</xdr:row>
      <xdr:rowOff>31750</xdr:rowOff>
    </xdr:from>
    <xdr:to>
      <xdr:col>12</xdr:col>
      <xdr:colOff>2149928</xdr:colOff>
      <xdr:row>2</xdr:row>
      <xdr:rowOff>40822</xdr:rowOff>
    </xdr:to>
    <xdr:pic>
      <xdr:nvPicPr>
        <xdr:cNvPr id="2" name="Picture 1" descr="C:\Users\s.mcauliffe\AppData\Local\Microsoft\Windows\Temporary Internet Files\Content.Outlook\0Q83Z1FS\Myatt logo - jpeg.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4541499" y="31750"/>
          <a:ext cx="2943679" cy="907143"/>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228600</xdr:colOff>
      <xdr:row>0</xdr:row>
      <xdr:rowOff>0</xdr:rowOff>
    </xdr:from>
    <xdr:to>
      <xdr:col>12</xdr:col>
      <xdr:colOff>2495550</xdr:colOff>
      <xdr:row>1</xdr:row>
      <xdr:rowOff>438150</xdr:rowOff>
    </xdr:to>
    <xdr:pic>
      <xdr:nvPicPr>
        <xdr:cNvPr id="2" name="Picture 1" descr="C:\Users\s.mcauliffe\AppData\Local\Microsoft\Windows\Temporary Internet Files\Content.Outlook\0Q83Z1FS\Myatt logo - jpeg.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6687800" y="0"/>
          <a:ext cx="2266950" cy="7048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228600</xdr:colOff>
      <xdr:row>0</xdr:row>
      <xdr:rowOff>0</xdr:rowOff>
    </xdr:from>
    <xdr:to>
      <xdr:col>12</xdr:col>
      <xdr:colOff>2495550</xdr:colOff>
      <xdr:row>1</xdr:row>
      <xdr:rowOff>438150</xdr:rowOff>
    </xdr:to>
    <xdr:pic>
      <xdr:nvPicPr>
        <xdr:cNvPr id="2" name="Picture 1" descr="C:\Users\s.mcauliffe\AppData\Local\Microsoft\Windows\Temporary Internet Files\Content.Outlook\0Q83Z1FS\Myatt logo - jpeg.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6649700" y="0"/>
          <a:ext cx="2266950" cy="6953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56"/>
  <sheetViews>
    <sheetView tabSelected="1" zoomScale="71" zoomScaleNormal="71" workbookViewId="0">
      <selection activeCell="I10" sqref="I10"/>
    </sheetView>
  </sheetViews>
  <sheetFormatPr defaultRowHeight="15" x14ac:dyDescent="0.25"/>
  <cols>
    <col min="1" max="1" width="15.42578125" style="2" customWidth="1"/>
    <col min="2" max="2" width="11.28515625" style="5" customWidth="1"/>
    <col min="3" max="3" width="7.28515625" style="5" customWidth="1"/>
    <col min="4" max="4" width="11.85546875" style="6" customWidth="1"/>
    <col min="5" max="5" width="14.140625" style="2" customWidth="1"/>
    <col min="6" max="6" width="38.28515625" style="2" customWidth="1"/>
    <col min="7" max="7" width="38.7109375" style="2" customWidth="1"/>
    <col min="8" max="8" width="15.5703125" style="2" customWidth="1"/>
    <col min="9" max="9" width="16.28515625" style="2" customWidth="1"/>
    <col min="10" max="10" width="19.5703125" style="2" customWidth="1"/>
    <col min="11" max="11" width="17.7109375" style="2" customWidth="1"/>
    <col min="12" max="12" width="16.140625" style="2" customWidth="1"/>
    <col min="13" max="13" width="34.28515625" style="2" customWidth="1"/>
    <col min="14" max="16384" width="9.140625" style="4"/>
  </cols>
  <sheetData>
    <row r="1" spans="1:13" ht="25.5" x14ac:dyDescent="0.25">
      <c r="A1" s="605" t="s">
        <v>161</v>
      </c>
      <c r="B1" s="605"/>
      <c r="C1" s="605"/>
      <c r="D1" s="605"/>
      <c r="E1" s="605"/>
      <c r="F1" s="605"/>
      <c r="G1" s="605"/>
      <c r="H1" s="605"/>
      <c r="I1" s="41"/>
      <c r="J1" s="41"/>
      <c r="K1" s="3"/>
    </row>
    <row r="2" spans="1:13" ht="42.75" customHeight="1" thickBot="1" x14ac:dyDescent="0.3">
      <c r="A2" s="606"/>
      <c r="B2" s="606"/>
      <c r="C2" s="606"/>
      <c r="D2" s="606"/>
      <c r="E2" s="606"/>
      <c r="F2" s="606"/>
      <c r="G2" s="606"/>
      <c r="H2" s="606"/>
      <c r="I2" s="604" t="s">
        <v>0</v>
      </c>
      <c r="J2" s="604"/>
      <c r="K2" s="3"/>
    </row>
    <row r="3" spans="1:13" ht="75" x14ac:dyDescent="0.25">
      <c r="A3" s="473" t="s">
        <v>1</v>
      </c>
      <c r="B3" s="474" t="s">
        <v>2</v>
      </c>
      <c r="C3" s="474" t="s">
        <v>3</v>
      </c>
      <c r="D3" s="474" t="s">
        <v>4</v>
      </c>
      <c r="E3" s="474" t="s">
        <v>5</v>
      </c>
      <c r="F3" s="474" t="s">
        <v>6</v>
      </c>
      <c r="G3" s="474" t="s">
        <v>7</v>
      </c>
      <c r="H3" s="468" t="s">
        <v>8</v>
      </c>
      <c r="I3" s="475" t="s">
        <v>9</v>
      </c>
      <c r="J3" s="475" t="s">
        <v>10</v>
      </c>
      <c r="K3" s="468" t="s">
        <v>11</v>
      </c>
      <c r="L3" s="474" t="s">
        <v>12</v>
      </c>
      <c r="M3" s="476" t="s">
        <v>13</v>
      </c>
    </row>
    <row r="4" spans="1:13" ht="108.75" x14ac:dyDescent="0.25">
      <c r="A4" s="13" t="s">
        <v>14</v>
      </c>
      <c r="B4" s="14" t="s">
        <v>15</v>
      </c>
      <c r="C4" s="15">
        <v>1</v>
      </c>
      <c r="D4" s="15" t="s">
        <v>16</v>
      </c>
      <c r="E4" s="15" t="s">
        <v>17</v>
      </c>
      <c r="F4" s="29" t="s">
        <v>18</v>
      </c>
      <c r="G4" s="29" t="s">
        <v>19</v>
      </c>
      <c r="H4" s="477">
        <v>0.995</v>
      </c>
      <c r="I4" s="440">
        <v>744</v>
      </c>
      <c r="J4" s="440">
        <v>744</v>
      </c>
      <c r="K4" s="469">
        <v>1</v>
      </c>
      <c r="L4" s="439"/>
      <c r="M4" s="459" t="s">
        <v>170</v>
      </c>
    </row>
    <row r="5" spans="1:13" ht="108.75" x14ac:dyDescent="0.25">
      <c r="A5" s="13" t="s">
        <v>14</v>
      </c>
      <c r="B5" s="14" t="s">
        <v>15</v>
      </c>
      <c r="C5" s="15">
        <v>2</v>
      </c>
      <c r="D5" s="15" t="s">
        <v>16</v>
      </c>
      <c r="E5" s="15" t="s">
        <v>17</v>
      </c>
      <c r="F5" s="29" t="s">
        <v>20</v>
      </c>
      <c r="G5" s="29" t="s">
        <v>21</v>
      </c>
      <c r="H5" s="477">
        <v>0.95</v>
      </c>
      <c r="I5" s="441">
        <v>167</v>
      </c>
      <c r="J5" s="441">
        <v>167</v>
      </c>
      <c r="K5" s="470">
        <v>1</v>
      </c>
      <c r="L5" s="442"/>
      <c r="M5" s="460" t="s">
        <v>171</v>
      </c>
    </row>
    <row r="6" spans="1:13" ht="71.25" x14ac:dyDescent="0.25">
      <c r="A6" s="19" t="s">
        <v>22</v>
      </c>
      <c r="B6" s="20" t="s">
        <v>15</v>
      </c>
      <c r="C6" s="21">
        <v>3</v>
      </c>
      <c r="D6" s="21" t="s">
        <v>16</v>
      </c>
      <c r="E6" s="21" t="s">
        <v>17</v>
      </c>
      <c r="F6" s="30" t="s">
        <v>23</v>
      </c>
      <c r="G6" s="30" t="s">
        <v>24</v>
      </c>
      <c r="H6" s="477">
        <v>0.95</v>
      </c>
      <c r="I6" s="443">
        <v>52</v>
      </c>
      <c r="J6" s="443">
        <v>52</v>
      </c>
      <c r="K6" s="470">
        <v>1</v>
      </c>
      <c r="L6" s="444"/>
      <c r="M6" s="459" t="s">
        <v>172</v>
      </c>
    </row>
    <row r="7" spans="1:13" ht="85.5" x14ac:dyDescent="0.25">
      <c r="A7" s="13" t="s">
        <v>14</v>
      </c>
      <c r="B7" s="14" t="s">
        <v>15</v>
      </c>
      <c r="C7" s="15">
        <v>4</v>
      </c>
      <c r="D7" s="15" t="s">
        <v>16</v>
      </c>
      <c r="E7" s="15" t="s">
        <v>17</v>
      </c>
      <c r="F7" s="29" t="s">
        <v>25</v>
      </c>
      <c r="G7" s="29" t="s">
        <v>26</v>
      </c>
      <c r="H7" s="477">
        <v>0.95</v>
      </c>
      <c r="I7" s="445">
        <v>46</v>
      </c>
      <c r="J7" s="445">
        <v>46</v>
      </c>
      <c r="K7" s="470">
        <v>1</v>
      </c>
      <c r="L7" s="446"/>
      <c r="M7" s="461" t="s">
        <v>173</v>
      </c>
    </row>
    <row r="8" spans="1:13" ht="142.5" x14ac:dyDescent="0.25">
      <c r="A8" s="19" t="s">
        <v>27</v>
      </c>
      <c r="B8" s="20" t="s">
        <v>28</v>
      </c>
      <c r="C8" s="21">
        <v>5</v>
      </c>
      <c r="D8" s="21" t="s">
        <v>16</v>
      </c>
      <c r="E8" s="21" t="s">
        <v>16</v>
      </c>
      <c r="F8" s="30" t="s">
        <v>29</v>
      </c>
      <c r="G8" s="30" t="s">
        <v>30</v>
      </c>
      <c r="H8" s="477">
        <v>0.95</v>
      </c>
      <c r="I8" s="317">
        <v>9</v>
      </c>
      <c r="J8" s="317">
        <v>9</v>
      </c>
      <c r="K8" s="471">
        <f t="shared" ref="K8:K54" si="0">I8/J8</f>
        <v>1</v>
      </c>
      <c r="L8" s="319"/>
      <c r="M8" s="462" t="s">
        <v>186</v>
      </c>
    </row>
    <row r="9" spans="1:13" ht="57" x14ac:dyDescent="0.25">
      <c r="A9" s="13" t="s">
        <v>31</v>
      </c>
      <c r="B9" s="14" t="s">
        <v>28</v>
      </c>
      <c r="C9" s="15">
        <v>6</v>
      </c>
      <c r="D9" s="15" t="s">
        <v>16</v>
      </c>
      <c r="E9" s="15" t="s">
        <v>16</v>
      </c>
      <c r="F9" s="29" t="s">
        <v>32</v>
      </c>
      <c r="G9" s="29" t="s">
        <v>33</v>
      </c>
      <c r="H9" s="477">
        <v>0.95</v>
      </c>
      <c r="I9" s="317">
        <v>0</v>
      </c>
      <c r="J9" s="317">
        <v>0</v>
      </c>
      <c r="K9" s="471"/>
      <c r="L9" s="480"/>
      <c r="M9" s="462" t="s">
        <v>202</v>
      </c>
    </row>
    <row r="10" spans="1:13" ht="130.5" x14ac:dyDescent="0.25">
      <c r="A10" s="19" t="s">
        <v>34</v>
      </c>
      <c r="B10" s="20" t="s">
        <v>28</v>
      </c>
      <c r="C10" s="21">
        <v>7</v>
      </c>
      <c r="D10" s="21" t="s">
        <v>16</v>
      </c>
      <c r="E10" s="21" t="s">
        <v>17</v>
      </c>
      <c r="F10" s="30" t="s">
        <v>35</v>
      </c>
      <c r="G10" s="30" t="s">
        <v>36</v>
      </c>
      <c r="H10" s="477">
        <v>0.99</v>
      </c>
      <c r="I10" s="321">
        <v>9</v>
      </c>
      <c r="J10" s="321">
        <v>9</v>
      </c>
      <c r="K10" s="471">
        <f t="shared" si="0"/>
        <v>1</v>
      </c>
      <c r="L10" s="322"/>
      <c r="M10" s="463" t="s">
        <v>187</v>
      </c>
    </row>
    <row r="11" spans="1:13" ht="174" x14ac:dyDescent="0.25">
      <c r="A11" s="13" t="s">
        <v>37</v>
      </c>
      <c r="B11" s="14" t="s">
        <v>28</v>
      </c>
      <c r="C11" s="15">
        <v>8</v>
      </c>
      <c r="D11" s="15" t="s">
        <v>16</v>
      </c>
      <c r="E11" s="15" t="s">
        <v>17</v>
      </c>
      <c r="F11" s="29" t="s">
        <v>38</v>
      </c>
      <c r="G11" s="29" t="s">
        <v>39</v>
      </c>
      <c r="H11" s="477">
        <v>1</v>
      </c>
      <c r="I11" s="481">
        <v>4</v>
      </c>
      <c r="J11" s="481">
        <v>7</v>
      </c>
      <c r="K11" s="478">
        <f t="shared" si="0"/>
        <v>0.5714285714285714</v>
      </c>
      <c r="L11" s="479"/>
      <c r="M11" s="482" t="s">
        <v>188</v>
      </c>
    </row>
    <row r="12" spans="1:13" ht="174" x14ac:dyDescent="0.25">
      <c r="A12" s="19" t="s">
        <v>40</v>
      </c>
      <c r="B12" s="20" t="s">
        <v>15</v>
      </c>
      <c r="C12" s="21">
        <v>9</v>
      </c>
      <c r="D12" s="21" t="s">
        <v>16</v>
      </c>
      <c r="E12" s="21" t="s">
        <v>16</v>
      </c>
      <c r="F12" s="30" t="s">
        <v>41</v>
      </c>
      <c r="G12" s="30" t="s">
        <v>42</v>
      </c>
      <c r="H12" s="477">
        <v>0.98</v>
      </c>
      <c r="I12" s="448">
        <v>7</v>
      </c>
      <c r="J12" s="448">
        <v>7</v>
      </c>
      <c r="K12" s="469">
        <v>1</v>
      </c>
      <c r="L12" s="447"/>
      <c r="M12" s="459" t="s">
        <v>174</v>
      </c>
    </row>
    <row r="13" spans="1:13" ht="174" x14ac:dyDescent="0.25">
      <c r="A13" s="13" t="s">
        <v>43</v>
      </c>
      <c r="B13" s="14" t="s">
        <v>15</v>
      </c>
      <c r="C13" s="15">
        <v>10</v>
      </c>
      <c r="D13" s="15" t="s">
        <v>16</v>
      </c>
      <c r="E13" s="15" t="s">
        <v>17</v>
      </c>
      <c r="F13" s="29" t="s">
        <v>44</v>
      </c>
      <c r="G13" s="29" t="s">
        <v>45</v>
      </c>
      <c r="H13" s="477">
        <v>0.98</v>
      </c>
      <c r="I13" s="449">
        <v>26</v>
      </c>
      <c r="J13" s="449">
        <v>26</v>
      </c>
      <c r="K13" s="469">
        <v>1</v>
      </c>
      <c r="L13" s="450"/>
      <c r="M13" s="461" t="s">
        <v>175</v>
      </c>
    </row>
    <row r="14" spans="1:13" ht="87" x14ac:dyDescent="0.25">
      <c r="A14" s="19" t="s">
        <v>46</v>
      </c>
      <c r="B14" s="20" t="s">
        <v>15</v>
      </c>
      <c r="C14" s="21">
        <v>11</v>
      </c>
      <c r="D14" s="21" t="s">
        <v>16</v>
      </c>
      <c r="E14" s="21" t="s">
        <v>17</v>
      </c>
      <c r="F14" s="30" t="s">
        <v>47</v>
      </c>
      <c r="G14" s="30" t="s">
        <v>48</v>
      </c>
      <c r="H14" s="477">
        <v>0.97</v>
      </c>
      <c r="I14" s="452">
        <v>169</v>
      </c>
      <c r="J14" s="452">
        <v>170</v>
      </c>
      <c r="K14" s="469">
        <v>0.99411764705882355</v>
      </c>
      <c r="L14" s="451"/>
      <c r="M14" s="459" t="s">
        <v>176</v>
      </c>
    </row>
    <row r="15" spans="1:13" ht="152.25" x14ac:dyDescent="0.25">
      <c r="A15" s="13" t="s">
        <v>49</v>
      </c>
      <c r="B15" s="14" t="s">
        <v>28</v>
      </c>
      <c r="C15" s="15">
        <v>12</v>
      </c>
      <c r="D15" s="15" t="s">
        <v>50</v>
      </c>
      <c r="E15" s="15" t="s">
        <v>50</v>
      </c>
      <c r="F15" s="29" t="s">
        <v>51</v>
      </c>
      <c r="G15" s="29" t="s">
        <v>52</v>
      </c>
      <c r="H15" s="477">
        <v>0.85</v>
      </c>
      <c r="I15" s="317">
        <v>0</v>
      </c>
      <c r="J15" s="317">
        <v>0</v>
      </c>
      <c r="K15" s="471"/>
      <c r="L15" s="480"/>
      <c r="M15" s="463" t="s">
        <v>200</v>
      </c>
    </row>
    <row r="16" spans="1:13" ht="87" x14ac:dyDescent="0.25">
      <c r="A16" s="19" t="s">
        <v>53</v>
      </c>
      <c r="B16" s="20" t="s">
        <v>28</v>
      </c>
      <c r="C16" s="21">
        <v>13</v>
      </c>
      <c r="D16" s="21" t="s">
        <v>50</v>
      </c>
      <c r="E16" s="21" t="s">
        <v>50</v>
      </c>
      <c r="F16" s="30" t="s">
        <v>54</v>
      </c>
      <c r="G16" s="31" t="s">
        <v>55</v>
      </c>
      <c r="H16" s="477">
        <v>0.85</v>
      </c>
      <c r="I16" s="317">
        <v>0</v>
      </c>
      <c r="J16" s="317">
        <v>0</v>
      </c>
      <c r="K16" s="471"/>
      <c r="L16" s="463"/>
      <c r="M16" s="463" t="s">
        <v>201</v>
      </c>
    </row>
    <row r="17" spans="1:13" ht="108.75" x14ac:dyDescent="0.25">
      <c r="A17" s="13" t="s">
        <v>56</v>
      </c>
      <c r="B17" s="14" t="s">
        <v>15</v>
      </c>
      <c r="C17" s="15">
        <v>14</v>
      </c>
      <c r="D17" s="15" t="s">
        <v>16</v>
      </c>
      <c r="E17" s="15" t="s">
        <v>50</v>
      </c>
      <c r="F17" s="29" t="s">
        <v>57</v>
      </c>
      <c r="G17" s="29" t="s">
        <v>58</v>
      </c>
      <c r="H17" s="477">
        <v>0.92</v>
      </c>
      <c r="I17" s="454">
        <v>38</v>
      </c>
      <c r="J17" s="454">
        <v>38</v>
      </c>
      <c r="K17" s="469">
        <v>1</v>
      </c>
      <c r="L17" s="453"/>
      <c r="M17" s="464" t="s">
        <v>177</v>
      </c>
    </row>
    <row r="18" spans="1:13" ht="130.5" x14ac:dyDescent="0.25">
      <c r="A18" s="19" t="s">
        <v>59</v>
      </c>
      <c r="B18" s="20" t="s">
        <v>28</v>
      </c>
      <c r="C18" s="21">
        <v>15</v>
      </c>
      <c r="D18" s="21" t="s">
        <v>17</v>
      </c>
      <c r="E18" s="21" t="s">
        <v>50</v>
      </c>
      <c r="F18" s="30" t="s">
        <v>60</v>
      </c>
      <c r="G18" s="30" t="s">
        <v>61</v>
      </c>
      <c r="H18" s="477">
        <v>0.99</v>
      </c>
      <c r="I18" s="317">
        <v>0</v>
      </c>
      <c r="J18" s="317">
        <v>0</v>
      </c>
      <c r="K18" s="471"/>
      <c r="L18" s="323"/>
      <c r="M18" s="463" t="s">
        <v>213</v>
      </c>
    </row>
    <row r="19" spans="1:13" ht="108.75" x14ac:dyDescent="0.25">
      <c r="A19" s="13" t="s">
        <v>62</v>
      </c>
      <c r="B19" s="14" t="s">
        <v>28</v>
      </c>
      <c r="C19" s="15">
        <v>16</v>
      </c>
      <c r="D19" s="15" t="s">
        <v>16</v>
      </c>
      <c r="E19" s="15" t="s">
        <v>50</v>
      </c>
      <c r="F19" s="29" t="s">
        <v>63</v>
      </c>
      <c r="G19" s="29" t="s">
        <v>64</v>
      </c>
      <c r="H19" s="477">
        <v>0.95</v>
      </c>
      <c r="I19" s="317">
        <v>0</v>
      </c>
      <c r="J19" s="317">
        <v>0</v>
      </c>
      <c r="K19" s="471"/>
      <c r="L19" s="480"/>
      <c r="M19" s="463" t="s">
        <v>206</v>
      </c>
    </row>
    <row r="20" spans="1:13" ht="130.5" x14ac:dyDescent="0.25">
      <c r="A20" s="19" t="s">
        <v>62</v>
      </c>
      <c r="B20" s="20" t="s">
        <v>28</v>
      </c>
      <c r="C20" s="21">
        <v>17</v>
      </c>
      <c r="D20" s="21" t="s">
        <v>16</v>
      </c>
      <c r="E20" s="21" t="s">
        <v>16</v>
      </c>
      <c r="F20" s="30" t="s">
        <v>65</v>
      </c>
      <c r="G20" s="30" t="s">
        <v>66</v>
      </c>
      <c r="H20" s="477">
        <v>0.97</v>
      </c>
      <c r="I20" s="317">
        <v>3</v>
      </c>
      <c r="J20" s="317">
        <v>3</v>
      </c>
      <c r="K20" s="471">
        <f t="shared" si="0"/>
        <v>1</v>
      </c>
      <c r="L20" s="323"/>
      <c r="M20" s="463" t="s">
        <v>207</v>
      </c>
    </row>
    <row r="21" spans="1:13" ht="130.5" x14ac:dyDescent="0.25">
      <c r="A21" s="13" t="s">
        <v>62</v>
      </c>
      <c r="B21" s="14" t="s">
        <v>28</v>
      </c>
      <c r="C21" s="15">
        <v>18</v>
      </c>
      <c r="D21" s="15" t="s">
        <v>16</v>
      </c>
      <c r="E21" s="15" t="s">
        <v>50</v>
      </c>
      <c r="F21" s="29" t="s">
        <v>67</v>
      </c>
      <c r="G21" s="29" t="s">
        <v>68</v>
      </c>
      <c r="H21" s="477">
        <v>0.97</v>
      </c>
      <c r="I21" s="317">
        <v>0</v>
      </c>
      <c r="J21" s="317">
        <v>0</v>
      </c>
      <c r="K21" s="471"/>
      <c r="L21" s="480"/>
      <c r="M21" s="463" t="s">
        <v>209</v>
      </c>
    </row>
    <row r="22" spans="1:13" ht="130.5" x14ac:dyDescent="0.25">
      <c r="A22" s="19" t="s">
        <v>62</v>
      </c>
      <c r="B22" s="20" t="s">
        <v>28</v>
      </c>
      <c r="C22" s="21">
        <v>19</v>
      </c>
      <c r="D22" s="21" t="s">
        <v>16</v>
      </c>
      <c r="E22" s="21" t="s">
        <v>50</v>
      </c>
      <c r="F22" s="30" t="s">
        <v>69</v>
      </c>
      <c r="G22" s="30" t="s">
        <v>70</v>
      </c>
      <c r="H22" s="477">
        <v>0.99</v>
      </c>
      <c r="I22" s="317">
        <v>3</v>
      </c>
      <c r="J22" s="317">
        <v>3</v>
      </c>
      <c r="K22" s="471">
        <f t="shared" si="0"/>
        <v>1</v>
      </c>
      <c r="L22" s="323"/>
      <c r="M22" s="462" t="s">
        <v>210</v>
      </c>
    </row>
    <row r="23" spans="1:13" ht="130.5" x14ac:dyDescent="0.25">
      <c r="A23" s="13" t="s">
        <v>62</v>
      </c>
      <c r="B23" s="14" t="s">
        <v>28</v>
      </c>
      <c r="C23" s="15">
        <v>20</v>
      </c>
      <c r="D23" s="15" t="s">
        <v>16</v>
      </c>
      <c r="E23" s="15" t="s">
        <v>50</v>
      </c>
      <c r="F23" s="29" t="s">
        <v>71</v>
      </c>
      <c r="G23" s="29" t="s">
        <v>72</v>
      </c>
      <c r="H23" s="477">
        <v>0.99</v>
      </c>
      <c r="I23" s="317">
        <v>0</v>
      </c>
      <c r="J23" s="317">
        <v>0</v>
      </c>
      <c r="K23" s="471"/>
      <c r="L23" s="463"/>
      <c r="M23" s="462" t="s">
        <v>208</v>
      </c>
    </row>
    <row r="24" spans="1:13" ht="65.25" x14ac:dyDescent="0.25">
      <c r="A24" s="19" t="s">
        <v>73</v>
      </c>
      <c r="B24" s="20" t="s">
        <v>15</v>
      </c>
      <c r="C24" s="21">
        <v>21</v>
      </c>
      <c r="D24" s="21" t="s">
        <v>16</v>
      </c>
      <c r="E24" s="21" t="s">
        <v>16</v>
      </c>
      <c r="F24" s="30" t="s">
        <v>74</v>
      </c>
      <c r="G24" s="30" t="s">
        <v>75</v>
      </c>
      <c r="H24" s="477" t="s">
        <v>76</v>
      </c>
      <c r="I24" s="485"/>
      <c r="J24" s="485"/>
      <c r="K24" s="469" t="s">
        <v>214</v>
      </c>
      <c r="L24" s="484"/>
      <c r="M24" s="464"/>
    </row>
    <row r="25" spans="1:13" ht="90" x14ac:dyDescent="0.25">
      <c r="A25" s="13" t="s">
        <v>77</v>
      </c>
      <c r="B25" s="14" t="s">
        <v>15</v>
      </c>
      <c r="C25" s="15">
        <v>22</v>
      </c>
      <c r="D25" s="15" t="s">
        <v>16</v>
      </c>
      <c r="E25" s="15" t="s">
        <v>16</v>
      </c>
      <c r="F25" s="29" t="s">
        <v>78</v>
      </c>
      <c r="G25" s="29" t="s">
        <v>79</v>
      </c>
      <c r="H25" s="477" t="s">
        <v>80</v>
      </c>
      <c r="I25" s="485"/>
      <c r="J25" s="485"/>
      <c r="K25" s="495" t="s">
        <v>178</v>
      </c>
      <c r="L25" s="484"/>
      <c r="M25" s="459" t="s">
        <v>179</v>
      </c>
    </row>
    <row r="26" spans="1:13" ht="43.5" x14ac:dyDescent="0.25">
      <c r="A26" s="19" t="s">
        <v>81</v>
      </c>
      <c r="B26" s="20" t="s">
        <v>15</v>
      </c>
      <c r="C26" s="21">
        <v>23</v>
      </c>
      <c r="D26" s="21" t="s">
        <v>16</v>
      </c>
      <c r="E26" s="21" t="s">
        <v>16</v>
      </c>
      <c r="F26" s="30" t="s">
        <v>82</v>
      </c>
      <c r="G26" s="30"/>
      <c r="H26" s="477">
        <v>0.9</v>
      </c>
      <c r="I26" s="456">
        <v>109</v>
      </c>
      <c r="J26" s="456">
        <v>109</v>
      </c>
      <c r="K26" s="469">
        <v>1</v>
      </c>
      <c r="L26" s="455"/>
      <c r="M26" s="465" t="s">
        <v>180</v>
      </c>
    </row>
    <row r="27" spans="1:13" ht="90" x14ac:dyDescent="0.25">
      <c r="A27" s="13" t="s">
        <v>83</v>
      </c>
      <c r="B27" s="14" t="s">
        <v>15</v>
      </c>
      <c r="C27" s="15">
        <v>24</v>
      </c>
      <c r="D27" s="15" t="s">
        <v>16</v>
      </c>
      <c r="E27" s="15" t="s">
        <v>16</v>
      </c>
      <c r="F27" s="29" t="s">
        <v>84</v>
      </c>
      <c r="G27" s="29" t="s">
        <v>85</v>
      </c>
      <c r="H27" s="477">
        <v>0.98</v>
      </c>
      <c r="I27" s="456">
        <v>123</v>
      </c>
      <c r="J27" s="456">
        <v>124</v>
      </c>
      <c r="K27" s="469">
        <v>0.9919</v>
      </c>
      <c r="L27" s="457"/>
      <c r="M27" s="465" t="s">
        <v>218</v>
      </c>
    </row>
    <row r="28" spans="1:13" ht="135" x14ac:dyDescent="0.25">
      <c r="A28" s="19" t="s">
        <v>86</v>
      </c>
      <c r="B28" s="20" t="s">
        <v>87</v>
      </c>
      <c r="C28" s="34">
        <v>26</v>
      </c>
      <c r="D28" s="21" t="s">
        <v>16</v>
      </c>
      <c r="E28" s="21" t="s">
        <v>50</v>
      </c>
      <c r="F28" s="30" t="s">
        <v>88</v>
      </c>
      <c r="G28" s="30" t="s">
        <v>89</v>
      </c>
      <c r="H28" s="477">
        <v>1</v>
      </c>
      <c r="I28" s="26">
        <v>57</v>
      </c>
      <c r="J28" s="26">
        <v>57</v>
      </c>
      <c r="K28" s="491">
        <v>1</v>
      </c>
      <c r="L28" s="24"/>
      <c r="M28" s="466" t="s">
        <v>189</v>
      </c>
    </row>
    <row r="29" spans="1:13" ht="112.5" x14ac:dyDescent="0.25">
      <c r="A29" s="13" t="s">
        <v>83</v>
      </c>
      <c r="B29" s="14" t="s">
        <v>15</v>
      </c>
      <c r="C29" s="15">
        <v>27</v>
      </c>
      <c r="D29" s="15" t="s">
        <v>16</v>
      </c>
      <c r="E29" s="15" t="s">
        <v>90</v>
      </c>
      <c r="F29" s="29" t="s">
        <v>91</v>
      </c>
      <c r="G29" s="29" t="s">
        <v>92</v>
      </c>
      <c r="H29" s="477">
        <v>0.98</v>
      </c>
      <c r="I29" s="485">
        <v>0</v>
      </c>
      <c r="J29" s="485">
        <v>0</v>
      </c>
      <c r="K29" s="472"/>
      <c r="L29" s="490"/>
      <c r="M29" s="461" t="s">
        <v>181</v>
      </c>
    </row>
    <row r="30" spans="1:13" ht="130.5" x14ac:dyDescent="0.25">
      <c r="A30" s="19" t="s">
        <v>86</v>
      </c>
      <c r="B30" s="20" t="s">
        <v>87</v>
      </c>
      <c r="C30" s="34">
        <v>28</v>
      </c>
      <c r="D30" s="21" t="s">
        <v>16</v>
      </c>
      <c r="E30" s="21" t="s">
        <v>90</v>
      </c>
      <c r="F30" s="30" t="s">
        <v>93</v>
      </c>
      <c r="G30" s="30" t="s">
        <v>94</v>
      </c>
      <c r="H30" s="477">
        <v>0.98</v>
      </c>
      <c r="I30" s="26">
        <v>1</v>
      </c>
      <c r="J30" s="26">
        <v>1</v>
      </c>
      <c r="K30" s="491">
        <v>1</v>
      </c>
      <c r="L30" s="21"/>
      <c r="M30" s="466" t="s">
        <v>215</v>
      </c>
    </row>
    <row r="31" spans="1:13" ht="247.5" x14ac:dyDescent="0.25">
      <c r="A31" s="13" t="s">
        <v>83</v>
      </c>
      <c r="B31" s="14" t="s">
        <v>15</v>
      </c>
      <c r="C31" s="15">
        <v>29</v>
      </c>
      <c r="D31" s="15" t="s">
        <v>16</v>
      </c>
      <c r="E31" s="15" t="s">
        <v>17</v>
      </c>
      <c r="F31" s="29" t="s">
        <v>95</v>
      </c>
      <c r="G31" s="29" t="s">
        <v>96</v>
      </c>
      <c r="H31" s="477">
        <v>0.99</v>
      </c>
      <c r="I31" s="485">
        <v>2</v>
      </c>
      <c r="J31" s="485">
        <v>2</v>
      </c>
      <c r="K31" s="470">
        <v>1</v>
      </c>
      <c r="L31" s="484"/>
      <c r="M31" s="464" t="s">
        <v>211</v>
      </c>
    </row>
    <row r="32" spans="1:13" ht="117.75" customHeight="1" x14ac:dyDescent="0.25">
      <c r="A32" s="19" t="s">
        <v>86</v>
      </c>
      <c r="B32" s="20" t="s">
        <v>87</v>
      </c>
      <c r="C32" s="34">
        <v>30</v>
      </c>
      <c r="D32" s="21" t="s">
        <v>16</v>
      </c>
      <c r="E32" s="21" t="s">
        <v>17</v>
      </c>
      <c r="F32" s="30" t="s">
        <v>97</v>
      </c>
      <c r="G32" s="30" t="s">
        <v>98</v>
      </c>
      <c r="H32" s="477">
        <v>0.98</v>
      </c>
      <c r="I32" s="26">
        <v>1</v>
      </c>
      <c r="J32" s="26">
        <v>1</v>
      </c>
      <c r="K32" s="491">
        <v>1</v>
      </c>
      <c r="L32" s="21"/>
      <c r="M32" s="466" t="s">
        <v>190</v>
      </c>
    </row>
    <row r="33" spans="1:13" ht="108.75" x14ac:dyDescent="0.25">
      <c r="A33" s="13" t="s">
        <v>86</v>
      </c>
      <c r="B33" s="14" t="s">
        <v>87</v>
      </c>
      <c r="C33" s="36">
        <v>31</v>
      </c>
      <c r="D33" s="15" t="s">
        <v>16</v>
      </c>
      <c r="E33" s="15" t="s">
        <v>17</v>
      </c>
      <c r="F33" s="29" t="s">
        <v>99</v>
      </c>
      <c r="G33" s="29" t="s">
        <v>100</v>
      </c>
      <c r="H33" s="477">
        <v>0.98</v>
      </c>
      <c r="I33" s="496">
        <v>0</v>
      </c>
      <c r="J33" s="496">
        <v>0</v>
      </c>
      <c r="K33" s="487"/>
      <c r="L33" s="488"/>
      <c r="M33" s="466" t="s">
        <v>191</v>
      </c>
    </row>
    <row r="34" spans="1:13" ht="90" x14ac:dyDescent="0.25">
      <c r="A34" s="19" t="s">
        <v>101</v>
      </c>
      <c r="B34" s="20" t="s">
        <v>15</v>
      </c>
      <c r="C34" s="21">
        <v>32</v>
      </c>
      <c r="D34" s="21" t="s">
        <v>16</v>
      </c>
      <c r="E34" s="21" t="s">
        <v>17</v>
      </c>
      <c r="F34" s="30" t="s">
        <v>102</v>
      </c>
      <c r="G34" s="30" t="s">
        <v>58</v>
      </c>
      <c r="H34" s="477">
        <v>0.98</v>
      </c>
      <c r="I34" s="485"/>
      <c r="J34" s="485"/>
      <c r="K34" s="470" t="s">
        <v>182</v>
      </c>
      <c r="L34" s="458"/>
      <c r="M34" s="465" t="s">
        <v>183</v>
      </c>
    </row>
    <row r="35" spans="1:13" ht="130.5" x14ac:dyDescent="0.25">
      <c r="A35" s="13" t="s">
        <v>86</v>
      </c>
      <c r="B35" s="14" t="s">
        <v>87</v>
      </c>
      <c r="C35" s="36">
        <v>33</v>
      </c>
      <c r="D35" s="15" t="s">
        <v>16</v>
      </c>
      <c r="E35" s="15" t="s">
        <v>16</v>
      </c>
      <c r="F35" s="29" t="s">
        <v>103</v>
      </c>
      <c r="G35" s="29" t="s">
        <v>104</v>
      </c>
      <c r="H35" s="477">
        <v>0.95</v>
      </c>
      <c r="I35" s="485">
        <v>0</v>
      </c>
      <c r="J35" s="485">
        <v>0</v>
      </c>
      <c r="K35" s="469"/>
      <c r="L35" s="490"/>
      <c r="M35" s="459" t="s">
        <v>184</v>
      </c>
    </row>
    <row r="36" spans="1:13" ht="115.5" customHeight="1" x14ac:dyDescent="0.25">
      <c r="A36" s="19" t="s">
        <v>86</v>
      </c>
      <c r="B36" s="20" t="s">
        <v>87</v>
      </c>
      <c r="C36" s="34">
        <v>34</v>
      </c>
      <c r="D36" s="21" t="s">
        <v>16</v>
      </c>
      <c r="E36" s="21" t="s">
        <v>16</v>
      </c>
      <c r="F36" s="30" t="s">
        <v>105</v>
      </c>
      <c r="G36" s="30" t="s">
        <v>104</v>
      </c>
      <c r="H36" s="477">
        <v>0.95</v>
      </c>
      <c r="I36" s="26">
        <v>4</v>
      </c>
      <c r="J36" s="26">
        <v>4</v>
      </c>
      <c r="K36" s="492">
        <v>1</v>
      </c>
      <c r="L36" s="21"/>
      <c r="M36" s="489" t="s">
        <v>192</v>
      </c>
    </row>
    <row r="37" spans="1:13" ht="130.5" x14ac:dyDescent="0.25">
      <c r="A37" s="13" t="s">
        <v>86</v>
      </c>
      <c r="B37" s="14" t="s">
        <v>87</v>
      </c>
      <c r="C37" s="36">
        <v>35</v>
      </c>
      <c r="D37" s="15" t="s">
        <v>16</v>
      </c>
      <c r="E37" s="15" t="s">
        <v>16</v>
      </c>
      <c r="F37" s="29" t="s">
        <v>106</v>
      </c>
      <c r="G37" s="29" t="s">
        <v>107</v>
      </c>
      <c r="H37" s="477">
        <v>0.95</v>
      </c>
      <c r="I37" s="496">
        <v>0</v>
      </c>
      <c r="J37" s="496">
        <v>0</v>
      </c>
      <c r="K37" s="487"/>
      <c r="L37" s="488"/>
      <c r="M37" s="489" t="s">
        <v>193</v>
      </c>
    </row>
    <row r="38" spans="1:13" ht="117.75" customHeight="1" x14ac:dyDescent="0.25">
      <c r="A38" s="19" t="s">
        <v>86</v>
      </c>
      <c r="B38" s="20" t="s">
        <v>87</v>
      </c>
      <c r="C38" s="34">
        <v>36</v>
      </c>
      <c r="D38" s="21" t="s">
        <v>16</v>
      </c>
      <c r="E38" s="21" t="s">
        <v>17</v>
      </c>
      <c r="F38" s="30" t="s">
        <v>108</v>
      </c>
      <c r="G38" s="30" t="s">
        <v>109</v>
      </c>
      <c r="H38" s="477">
        <v>0.95</v>
      </c>
      <c r="I38" s="496">
        <v>0</v>
      </c>
      <c r="J38" s="496">
        <v>0</v>
      </c>
      <c r="K38" s="492"/>
      <c r="L38" s="493"/>
      <c r="M38" s="489" t="s">
        <v>194</v>
      </c>
    </row>
    <row r="39" spans="1:13" ht="111" customHeight="1" x14ac:dyDescent="0.25">
      <c r="A39" s="13" t="s">
        <v>86</v>
      </c>
      <c r="B39" s="14" t="s">
        <v>87</v>
      </c>
      <c r="C39" s="36">
        <v>37</v>
      </c>
      <c r="D39" s="15" t="s">
        <v>16</v>
      </c>
      <c r="E39" s="15" t="s">
        <v>17</v>
      </c>
      <c r="F39" s="29" t="s">
        <v>110</v>
      </c>
      <c r="G39" s="29" t="s">
        <v>109</v>
      </c>
      <c r="H39" s="477">
        <v>0.95</v>
      </c>
      <c r="I39" s="25">
        <v>5</v>
      </c>
      <c r="J39" s="25">
        <v>5</v>
      </c>
      <c r="K39" s="487">
        <v>1</v>
      </c>
      <c r="L39" s="15"/>
      <c r="M39" s="489" t="s">
        <v>195</v>
      </c>
    </row>
    <row r="40" spans="1:13" ht="111.75" customHeight="1" x14ac:dyDescent="0.25">
      <c r="A40" s="19" t="s">
        <v>101</v>
      </c>
      <c r="B40" s="20" t="s">
        <v>15</v>
      </c>
      <c r="C40" s="21">
        <v>38</v>
      </c>
      <c r="D40" s="21" t="s">
        <v>16</v>
      </c>
      <c r="E40" s="21" t="s">
        <v>17</v>
      </c>
      <c r="F40" s="30" t="s">
        <v>111</v>
      </c>
      <c r="G40" s="30" t="s">
        <v>112</v>
      </c>
      <c r="H40" s="477">
        <v>0.95</v>
      </c>
      <c r="I40" s="485">
        <v>0</v>
      </c>
      <c r="J40" s="485">
        <v>0</v>
      </c>
      <c r="K40" s="469"/>
      <c r="L40" s="490"/>
      <c r="M40" s="459" t="s">
        <v>184</v>
      </c>
    </row>
    <row r="41" spans="1:13" ht="167.25" customHeight="1" x14ac:dyDescent="0.25">
      <c r="A41" s="13" t="s">
        <v>101</v>
      </c>
      <c r="B41" s="14" t="s">
        <v>15</v>
      </c>
      <c r="C41" s="15">
        <v>39</v>
      </c>
      <c r="D41" s="15" t="s">
        <v>16</v>
      </c>
      <c r="E41" s="15" t="s">
        <v>17</v>
      </c>
      <c r="F41" s="29" t="s">
        <v>113</v>
      </c>
      <c r="G41" s="29" t="s">
        <v>114</v>
      </c>
      <c r="H41" s="477">
        <v>0.95</v>
      </c>
      <c r="I41" s="485">
        <v>0</v>
      </c>
      <c r="J41" s="485">
        <v>0</v>
      </c>
      <c r="K41" s="469"/>
      <c r="L41" s="490"/>
      <c r="M41" s="459" t="s">
        <v>184</v>
      </c>
    </row>
    <row r="42" spans="1:13" ht="152.25" x14ac:dyDescent="0.25">
      <c r="A42" s="19" t="s">
        <v>101</v>
      </c>
      <c r="B42" s="20" t="s">
        <v>15</v>
      </c>
      <c r="C42" s="21">
        <v>40</v>
      </c>
      <c r="D42" s="21" t="s">
        <v>16</v>
      </c>
      <c r="E42" s="21" t="s">
        <v>17</v>
      </c>
      <c r="F42" s="30" t="s">
        <v>115</v>
      </c>
      <c r="G42" s="30" t="s">
        <v>109</v>
      </c>
      <c r="H42" s="477">
        <v>0.95</v>
      </c>
      <c r="I42" s="485">
        <v>0</v>
      </c>
      <c r="J42" s="485">
        <v>0</v>
      </c>
      <c r="K42" s="469"/>
      <c r="L42" s="490"/>
      <c r="M42" s="459" t="s">
        <v>184</v>
      </c>
    </row>
    <row r="43" spans="1:13" ht="152.25" x14ac:dyDescent="0.25">
      <c r="A43" s="13" t="s">
        <v>101</v>
      </c>
      <c r="B43" s="14" t="s">
        <v>15</v>
      </c>
      <c r="C43" s="15">
        <v>41</v>
      </c>
      <c r="D43" s="15" t="s">
        <v>16</v>
      </c>
      <c r="E43" s="15" t="s">
        <v>17</v>
      </c>
      <c r="F43" s="29" t="s">
        <v>116</v>
      </c>
      <c r="G43" s="29" t="s">
        <v>117</v>
      </c>
      <c r="H43" s="477">
        <v>0.97</v>
      </c>
      <c r="I43" s="485">
        <v>0</v>
      </c>
      <c r="J43" s="485">
        <v>0</v>
      </c>
      <c r="K43" s="469"/>
      <c r="L43" s="486"/>
      <c r="M43" s="459" t="s">
        <v>185</v>
      </c>
    </row>
    <row r="44" spans="1:13" ht="130.5" x14ac:dyDescent="0.25">
      <c r="A44" s="19" t="s">
        <v>86</v>
      </c>
      <c r="B44" s="20" t="s">
        <v>87</v>
      </c>
      <c r="C44" s="34">
        <v>42</v>
      </c>
      <c r="D44" s="21" t="s">
        <v>16</v>
      </c>
      <c r="E44" s="21" t="s">
        <v>17</v>
      </c>
      <c r="F44" s="30" t="s">
        <v>118</v>
      </c>
      <c r="G44" s="30" t="s">
        <v>119</v>
      </c>
      <c r="H44" s="477">
        <v>0.98</v>
      </c>
      <c r="I44" s="26">
        <v>228</v>
      </c>
      <c r="J44" s="26">
        <v>228</v>
      </c>
      <c r="K44" s="491">
        <v>1</v>
      </c>
      <c r="L44" s="21"/>
      <c r="M44" s="466" t="s">
        <v>196</v>
      </c>
    </row>
    <row r="45" spans="1:13" ht="130.5" x14ac:dyDescent="0.25">
      <c r="A45" s="13" t="s">
        <v>86</v>
      </c>
      <c r="B45" s="14" t="s">
        <v>87</v>
      </c>
      <c r="C45" s="36">
        <v>43</v>
      </c>
      <c r="D45" s="15" t="s">
        <v>16</v>
      </c>
      <c r="E45" s="15" t="s">
        <v>16</v>
      </c>
      <c r="F45" s="29" t="s">
        <v>118</v>
      </c>
      <c r="G45" s="29" t="s">
        <v>120</v>
      </c>
      <c r="H45" s="477">
        <v>0.98</v>
      </c>
      <c r="I45" s="25">
        <v>1140</v>
      </c>
      <c r="J45" s="25">
        <v>1140</v>
      </c>
      <c r="K45" s="494">
        <v>1</v>
      </c>
      <c r="L45" s="15"/>
      <c r="M45" s="489" t="s">
        <v>197</v>
      </c>
    </row>
    <row r="46" spans="1:13" ht="165" customHeight="1" x14ac:dyDescent="0.25">
      <c r="A46" s="19" t="s">
        <v>86</v>
      </c>
      <c r="B46" s="20" t="s">
        <v>87</v>
      </c>
      <c r="C46" s="34">
        <v>44</v>
      </c>
      <c r="D46" s="21" t="s">
        <v>16</v>
      </c>
      <c r="E46" s="21" t="s">
        <v>50</v>
      </c>
      <c r="F46" s="30" t="s">
        <v>121</v>
      </c>
      <c r="G46" s="30" t="s">
        <v>122</v>
      </c>
      <c r="H46" s="477">
        <v>0.98</v>
      </c>
      <c r="I46" s="483">
        <v>3</v>
      </c>
      <c r="J46" s="37">
        <v>3</v>
      </c>
      <c r="K46" s="492">
        <v>1</v>
      </c>
      <c r="L46" s="21"/>
      <c r="M46" s="489" t="s">
        <v>198</v>
      </c>
    </row>
    <row r="47" spans="1:13" ht="152.25" x14ac:dyDescent="0.25">
      <c r="A47" s="13" t="s">
        <v>86</v>
      </c>
      <c r="B47" s="14" t="s">
        <v>87</v>
      </c>
      <c r="C47" s="36">
        <v>45</v>
      </c>
      <c r="D47" s="15" t="s">
        <v>16</v>
      </c>
      <c r="E47" s="15" t="s">
        <v>50</v>
      </c>
      <c r="F47" s="29" t="s">
        <v>123</v>
      </c>
      <c r="G47" s="29" t="s">
        <v>124</v>
      </c>
      <c r="H47" s="477">
        <v>0.9</v>
      </c>
      <c r="I47" s="483">
        <v>0</v>
      </c>
      <c r="J47" s="483">
        <v>0</v>
      </c>
      <c r="K47" s="487"/>
      <c r="L47" s="488"/>
      <c r="M47" s="489" t="s">
        <v>199</v>
      </c>
    </row>
    <row r="48" spans="1:13" ht="217.5" x14ac:dyDescent="0.25">
      <c r="A48" s="19" t="s">
        <v>86</v>
      </c>
      <c r="B48" s="20" t="s">
        <v>87</v>
      </c>
      <c r="C48" s="34">
        <v>46</v>
      </c>
      <c r="D48" s="21" t="s">
        <v>16</v>
      </c>
      <c r="E48" s="21" t="s">
        <v>50</v>
      </c>
      <c r="F48" s="30" t="s">
        <v>125</v>
      </c>
      <c r="G48" s="30" t="s">
        <v>126</v>
      </c>
      <c r="H48" s="477">
        <v>0.99</v>
      </c>
      <c r="I48" s="37">
        <v>3</v>
      </c>
      <c r="J48" s="37">
        <v>3</v>
      </c>
      <c r="K48" s="492">
        <v>1</v>
      </c>
      <c r="L48" s="21"/>
      <c r="M48" s="489" t="s">
        <v>203</v>
      </c>
    </row>
    <row r="49" spans="1:13" ht="152.25" x14ac:dyDescent="0.25">
      <c r="A49" s="13" t="s">
        <v>127</v>
      </c>
      <c r="B49" s="14" t="s">
        <v>28</v>
      </c>
      <c r="C49" s="15">
        <v>47</v>
      </c>
      <c r="D49" s="15" t="s">
        <v>16</v>
      </c>
      <c r="E49" s="15" t="s">
        <v>16</v>
      </c>
      <c r="F49" s="29" t="s">
        <v>128</v>
      </c>
      <c r="G49" s="29" t="s">
        <v>129</v>
      </c>
      <c r="H49" s="477">
        <v>0.95</v>
      </c>
      <c r="I49" s="317">
        <v>85</v>
      </c>
      <c r="J49" s="317">
        <v>85</v>
      </c>
      <c r="K49" s="471">
        <f t="shared" si="0"/>
        <v>1</v>
      </c>
      <c r="L49" s="323"/>
      <c r="M49" s="462" t="s">
        <v>268</v>
      </c>
    </row>
    <row r="50" spans="1:13" ht="152.25" x14ac:dyDescent="0.25">
      <c r="A50" s="19" t="s">
        <v>127</v>
      </c>
      <c r="B50" s="20" t="s">
        <v>28</v>
      </c>
      <c r="C50" s="21">
        <v>48</v>
      </c>
      <c r="D50" s="21" t="s">
        <v>16</v>
      </c>
      <c r="E50" s="21" t="s">
        <v>16</v>
      </c>
      <c r="F50" s="30" t="s">
        <v>130</v>
      </c>
      <c r="G50" s="30" t="s">
        <v>129</v>
      </c>
      <c r="H50" s="477">
        <v>0.9</v>
      </c>
      <c r="I50" s="317">
        <v>1</v>
      </c>
      <c r="J50" s="317">
        <v>1</v>
      </c>
      <c r="K50" s="471">
        <f t="shared" si="0"/>
        <v>1</v>
      </c>
      <c r="L50" s="323"/>
      <c r="M50" s="463" t="s">
        <v>204</v>
      </c>
    </row>
    <row r="51" spans="1:13" ht="152.25" x14ac:dyDescent="0.25">
      <c r="A51" s="13" t="s">
        <v>127</v>
      </c>
      <c r="B51" s="14" t="s">
        <v>15</v>
      </c>
      <c r="C51" s="15">
        <v>49</v>
      </c>
      <c r="D51" s="15" t="s">
        <v>16</v>
      </c>
      <c r="E51" s="15" t="s">
        <v>17</v>
      </c>
      <c r="F51" s="29" t="s">
        <v>131</v>
      </c>
      <c r="G51" s="29" t="s">
        <v>132</v>
      </c>
      <c r="H51" s="477">
        <v>0.95</v>
      </c>
      <c r="I51" s="485">
        <v>0</v>
      </c>
      <c r="J51" s="485">
        <v>0</v>
      </c>
      <c r="K51" s="469"/>
      <c r="L51" s="490"/>
      <c r="M51" s="459" t="s">
        <v>143</v>
      </c>
    </row>
    <row r="52" spans="1:13" ht="65.25" x14ac:dyDescent="0.25">
      <c r="A52" s="19" t="s">
        <v>40</v>
      </c>
      <c r="B52" s="20" t="s">
        <v>28</v>
      </c>
      <c r="C52" s="21">
        <v>51</v>
      </c>
      <c r="D52" s="21" t="s">
        <v>16</v>
      </c>
      <c r="E52" s="21" t="s">
        <v>50</v>
      </c>
      <c r="F52" s="30" t="s">
        <v>133</v>
      </c>
      <c r="G52" s="30" t="s">
        <v>58</v>
      </c>
      <c r="H52" s="477">
        <v>0.98</v>
      </c>
      <c r="I52" s="317">
        <v>1</v>
      </c>
      <c r="J52" s="317">
        <v>1</v>
      </c>
      <c r="K52" s="471">
        <f t="shared" si="0"/>
        <v>1</v>
      </c>
      <c r="L52" s="463"/>
      <c r="M52" s="463" t="s">
        <v>216</v>
      </c>
    </row>
    <row r="53" spans="1:13" ht="85.5" x14ac:dyDescent="0.25">
      <c r="A53" s="13" t="s">
        <v>134</v>
      </c>
      <c r="B53" s="14" t="s">
        <v>28</v>
      </c>
      <c r="C53" s="15">
        <v>52</v>
      </c>
      <c r="D53" s="15" t="s">
        <v>16</v>
      </c>
      <c r="E53" s="15" t="s">
        <v>17</v>
      </c>
      <c r="F53" s="29" t="s">
        <v>135</v>
      </c>
      <c r="G53" s="29" t="s">
        <v>142</v>
      </c>
      <c r="H53" s="477">
        <v>0.75</v>
      </c>
      <c r="I53" s="326">
        <v>132</v>
      </c>
      <c r="J53" s="317">
        <v>160</v>
      </c>
      <c r="K53" s="471">
        <f t="shared" si="0"/>
        <v>0.82499999999999996</v>
      </c>
      <c r="L53" s="323"/>
      <c r="M53" s="463" t="s">
        <v>205</v>
      </c>
    </row>
    <row r="54" spans="1:13" ht="135.75" customHeight="1" x14ac:dyDescent="0.25">
      <c r="A54" s="19" t="s">
        <v>134</v>
      </c>
      <c r="B54" s="20" t="s">
        <v>28</v>
      </c>
      <c r="C54" s="21">
        <v>53</v>
      </c>
      <c r="D54" s="21" t="s">
        <v>17</v>
      </c>
      <c r="E54" s="21" t="s">
        <v>17</v>
      </c>
      <c r="F54" s="30" t="s">
        <v>137</v>
      </c>
      <c r="G54" s="30" t="s">
        <v>138</v>
      </c>
      <c r="H54" s="477"/>
      <c r="I54" s="317">
        <v>9</v>
      </c>
      <c r="J54" s="317">
        <v>9</v>
      </c>
      <c r="K54" s="471">
        <f t="shared" si="0"/>
        <v>1</v>
      </c>
      <c r="L54" s="323"/>
      <c r="M54" s="463" t="s">
        <v>217</v>
      </c>
    </row>
    <row r="55" spans="1:13" ht="129" thickBot="1" x14ac:dyDescent="0.3">
      <c r="A55" s="13" t="s">
        <v>139</v>
      </c>
      <c r="B55" s="39" t="s">
        <v>28</v>
      </c>
      <c r="C55" s="15">
        <v>54</v>
      </c>
      <c r="D55" s="40" t="s">
        <v>16</v>
      </c>
      <c r="E55" s="15" t="s">
        <v>16</v>
      </c>
      <c r="F55" s="29" t="s">
        <v>140</v>
      </c>
      <c r="G55" s="29" t="s">
        <v>58</v>
      </c>
      <c r="H55" s="477"/>
      <c r="I55" s="327"/>
      <c r="J55" s="328"/>
      <c r="K55" s="471"/>
      <c r="L55" s="328"/>
      <c r="M55" s="467" t="s">
        <v>212</v>
      </c>
    </row>
    <row r="56" spans="1:13" x14ac:dyDescent="0.25">
      <c r="C56" s="2"/>
      <c r="H56" s="2" t="s">
        <v>141</v>
      </c>
    </row>
  </sheetData>
  <autoFilter ref="A3:M56">
    <sortState ref="A4:M56">
      <sortCondition ref="C3:C56"/>
    </sortState>
  </autoFilter>
  <mergeCells count="2">
    <mergeCell ref="I2:J2"/>
    <mergeCell ref="A1:H2"/>
  </mergeCells>
  <pageMargins left="0.39370078740157483" right="0.35433070866141736" top="0.27559055118110237" bottom="0.31496062992125984" header="0.31496062992125984" footer="0.31496062992125984"/>
  <pageSetup paperSize="8" scale="78" fitToHeight="0" orientation="landscape"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55"/>
  <sheetViews>
    <sheetView topLeftCell="A52" zoomScale="80" zoomScaleNormal="80" workbookViewId="0">
      <selection activeCell="J52" sqref="J52"/>
    </sheetView>
  </sheetViews>
  <sheetFormatPr defaultRowHeight="15" x14ac:dyDescent="0.25"/>
  <cols>
    <col min="1" max="1" width="16.85546875" style="129" customWidth="1"/>
    <col min="2" max="2" width="13.7109375" style="130" customWidth="1"/>
    <col min="3" max="3" width="9.140625" style="130"/>
    <col min="4" max="4" width="18.7109375" style="131" bestFit="1" customWidth="1"/>
    <col min="5" max="5" width="19.42578125" style="129" customWidth="1"/>
    <col min="6" max="6" width="32.140625" style="127" customWidth="1"/>
    <col min="7" max="7" width="48" style="127" customWidth="1"/>
    <col min="8" max="8" width="18.7109375" style="127" customWidth="1"/>
    <col min="9" max="9" width="17.140625" style="127" customWidth="1"/>
    <col min="10" max="10" width="18.5703125" style="127" customWidth="1"/>
    <col min="11" max="11" width="17.7109375" style="127" customWidth="1"/>
    <col min="12" max="12" width="16.140625" style="127" customWidth="1"/>
    <col min="13" max="13" width="39" style="127" customWidth="1"/>
    <col min="14" max="16384" width="9.140625" style="4"/>
  </cols>
  <sheetData>
    <row r="1" spans="1:13" ht="20.25" x14ac:dyDescent="0.25">
      <c r="A1" s="627" t="s">
        <v>302</v>
      </c>
      <c r="B1" s="627"/>
      <c r="C1" s="627"/>
      <c r="D1" s="627"/>
      <c r="E1" s="627"/>
      <c r="F1" s="627"/>
      <c r="K1" s="128"/>
    </row>
    <row r="2" spans="1:13" ht="42.75" customHeight="1" thickBot="1" x14ac:dyDescent="0.3">
      <c r="G2" s="132"/>
      <c r="H2" s="128"/>
      <c r="I2" s="628" t="s">
        <v>0</v>
      </c>
      <c r="J2" s="629"/>
      <c r="K2" s="128"/>
    </row>
    <row r="3" spans="1:13" ht="63" x14ac:dyDescent="0.25">
      <c r="A3" s="8" t="s">
        <v>1</v>
      </c>
      <c r="B3" s="9" t="s">
        <v>2</v>
      </c>
      <c r="C3" s="9" t="s">
        <v>3</v>
      </c>
      <c r="D3" s="9" t="s">
        <v>4</v>
      </c>
      <c r="E3" s="9" t="s">
        <v>5</v>
      </c>
      <c r="F3" s="9" t="s">
        <v>6</v>
      </c>
      <c r="G3" s="9" t="s">
        <v>7</v>
      </c>
      <c r="H3" s="10" t="s">
        <v>8</v>
      </c>
      <c r="I3" s="11" t="s">
        <v>9</v>
      </c>
      <c r="J3" s="11" t="s">
        <v>10</v>
      </c>
      <c r="K3" s="236" t="s">
        <v>11</v>
      </c>
      <c r="L3" s="9" t="s">
        <v>12</v>
      </c>
      <c r="M3" s="12" t="s">
        <v>13</v>
      </c>
    </row>
    <row r="4" spans="1:13" ht="71.25" customHeight="1" x14ac:dyDescent="0.25">
      <c r="A4" s="239" t="s">
        <v>14</v>
      </c>
      <c r="B4" s="240" t="s">
        <v>15</v>
      </c>
      <c r="C4" s="241">
        <v>1</v>
      </c>
      <c r="D4" s="241" t="s">
        <v>16</v>
      </c>
      <c r="E4" s="241" t="s">
        <v>17</v>
      </c>
      <c r="F4" s="231" t="s">
        <v>18</v>
      </c>
      <c r="G4" s="231" t="s">
        <v>19</v>
      </c>
      <c r="H4" s="242">
        <v>0.995</v>
      </c>
      <c r="I4" s="143">
        <v>672</v>
      </c>
      <c r="J4" s="143">
        <v>672</v>
      </c>
      <c r="K4" s="281">
        <f>I4/J4</f>
        <v>1</v>
      </c>
      <c r="L4" s="383"/>
      <c r="M4" s="343"/>
    </row>
    <row r="5" spans="1:13" ht="64.5" customHeight="1" x14ac:dyDescent="0.25">
      <c r="A5" s="239" t="s">
        <v>14</v>
      </c>
      <c r="B5" s="240" t="s">
        <v>15</v>
      </c>
      <c r="C5" s="241">
        <v>2</v>
      </c>
      <c r="D5" s="241" t="s">
        <v>16</v>
      </c>
      <c r="E5" s="241" t="s">
        <v>17</v>
      </c>
      <c r="F5" s="231" t="s">
        <v>20</v>
      </c>
      <c r="G5" s="231" t="s">
        <v>21</v>
      </c>
      <c r="H5" s="242">
        <v>0.95</v>
      </c>
      <c r="I5" s="282">
        <v>162</v>
      </c>
      <c r="J5" s="282">
        <v>174</v>
      </c>
      <c r="K5" s="478">
        <f t="shared" ref="K5:K54" si="0">I5/J5</f>
        <v>0.93103448275862066</v>
      </c>
      <c r="L5" s="589"/>
      <c r="M5" s="585" t="s">
        <v>303</v>
      </c>
    </row>
    <row r="6" spans="1:13" ht="48.75" customHeight="1" x14ac:dyDescent="0.25">
      <c r="A6" s="247" t="s">
        <v>22</v>
      </c>
      <c r="B6" s="248" t="s">
        <v>15</v>
      </c>
      <c r="C6" s="249">
        <v>3</v>
      </c>
      <c r="D6" s="249" t="s">
        <v>16</v>
      </c>
      <c r="E6" s="249" t="s">
        <v>17</v>
      </c>
      <c r="F6" s="232" t="s">
        <v>23</v>
      </c>
      <c r="G6" s="232" t="s">
        <v>24</v>
      </c>
      <c r="H6" s="242">
        <v>0.95</v>
      </c>
      <c r="I6" s="143">
        <v>64</v>
      </c>
      <c r="J6" s="143">
        <v>66</v>
      </c>
      <c r="K6" s="281">
        <f t="shared" si="0"/>
        <v>0.96969696969696972</v>
      </c>
      <c r="L6" s="386"/>
      <c r="M6" s="302"/>
    </row>
    <row r="7" spans="1:13" ht="61.5" customHeight="1" x14ac:dyDescent="0.25">
      <c r="A7" s="239" t="s">
        <v>14</v>
      </c>
      <c r="B7" s="240" t="s">
        <v>15</v>
      </c>
      <c r="C7" s="241">
        <v>4</v>
      </c>
      <c r="D7" s="241" t="s">
        <v>16</v>
      </c>
      <c r="E7" s="241" t="s">
        <v>17</v>
      </c>
      <c r="F7" s="231" t="s">
        <v>25</v>
      </c>
      <c r="G7" s="231" t="s">
        <v>26</v>
      </c>
      <c r="H7" s="242">
        <v>0.95</v>
      </c>
      <c r="I7" s="282">
        <v>136</v>
      </c>
      <c r="J7" s="282">
        <v>136</v>
      </c>
      <c r="K7" s="281">
        <f t="shared" si="0"/>
        <v>1</v>
      </c>
      <c r="L7" s="394"/>
      <c r="M7" s="254"/>
    </row>
    <row r="8" spans="1:13" ht="96.75" customHeight="1" x14ac:dyDescent="0.25">
      <c r="A8" s="247" t="s">
        <v>27</v>
      </c>
      <c r="B8" s="248" t="s">
        <v>28</v>
      </c>
      <c r="C8" s="249">
        <v>5</v>
      </c>
      <c r="D8" s="249" t="s">
        <v>16</v>
      </c>
      <c r="E8" s="249" t="s">
        <v>16</v>
      </c>
      <c r="F8" s="232" t="s">
        <v>29</v>
      </c>
      <c r="G8" s="232" t="s">
        <v>30</v>
      </c>
      <c r="H8" s="242">
        <v>0.95</v>
      </c>
      <c r="I8" s="141">
        <v>4</v>
      </c>
      <c r="J8" s="141">
        <v>4</v>
      </c>
      <c r="K8" s="281">
        <f t="shared" si="0"/>
        <v>1</v>
      </c>
      <c r="L8" s="562"/>
      <c r="M8" s="254"/>
    </row>
    <row r="9" spans="1:13" ht="64.5" customHeight="1" x14ac:dyDescent="0.25">
      <c r="A9" s="239" t="s">
        <v>31</v>
      </c>
      <c r="B9" s="240" t="s">
        <v>28</v>
      </c>
      <c r="C9" s="241">
        <v>6</v>
      </c>
      <c r="D9" s="241" t="s">
        <v>16</v>
      </c>
      <c r="E9" s="241" t="s">
        <v>16</v>
      </c>
      <c r="F9" s="231" t="s">
        <v>32</v>
      </c>
      <c r="G9" s="231" t="s">
        <v>33</v>
      </c>
      <c r="H9" s="242">
        <v>0.95</v>
      </c>
      <c r="I9" s="139">
        <v>0</v>
      </c>
      <c r="J9" s="139">
        <v>0</v>
      </c>
      <c r="K9" s="385"/>
      <c r="L9" s="374"/>
      <c r="M9" s="254"/>
    </row>
    <row r="10" spans="1:13" ht="78" customHeight="1" x14ac:dyDescent="0.25">
      <c r="A10" s="247" t="s">
        <v>34</v>
      </c>
      <c r="B10" s="248" t="s">
        <v>28</v>
      </c>
      <c r="C10" s="249">
        <v>7</v>
      </c>
      <c r="D10" s="249" t="s">
        <v>16</v>
      </c>
      <c r="E10" s="249" t="s">
        <v>17</v>
      </c>
      <c r="F10" s="232" t="s">
        <v>35</v>
      </c>
      <c r="G10" s="232" t="s">
        <v>36</v>
      </c>
      <c r="H10" s="242">
        <v>0.99</v>
      </c>
      <c r="I10" s="141">
        <v>3</v>
      </c>
      <c r="J10" s="141">
        <v>3</v>
      </c>
      <c r="K10" s="281">
        <f t="shared" si="0"/>
        <v>1</v>
      </c>
      <c r="L10" s="373"/>
      <c r="M10" s="249"/>
    </row>
    <row r="11" spans="1:13" ht="78" customHeight="1" x14ac:dyDescent="0.25">
      <c r="A11" s="239" t="s">
        <v>37</v>
      </c>
      <c r="B11" s="240" t="s">
        <v>28</v>
      </c>
      <c r="C11" s="241">
        <v>8</v>
      </c>
      <c r="D11" s="241" t="s">
        <v>16</v>
      </c>
      <c r="E11" s="241" t="s">
        <v>17</v>
      </c>
      <c r="F11" s="231" t="s">
        <v>38</v>
      </c>
      <c r="G11" s="231" t="s">
        <v>39</v>
      </c>
      <c r="H11" s="242">
        <v>1</v>
      </c>
      <c r="I11" s="139">
        <v>3</v>
      </c>
      <c r="J11" s="139">
        <v>3</v>
      </c>
      <c r="K11" s="281">
        <f t="shared" si="0"/>
        <v>1</v>
      </c>
      <c r="L11" s="374"/>
      <c r="M11" s="583"/>
    </row>
    <row r="12" spans="1:13" ht="75.75" customHeight="1" x14ac:dyDescent="0.25">
      <c r="A12" s="247" t="s">
        <v>40</v>
      </c>
      <c r="B12" s="248" t="s">
        <v>15</v>
      </c>
      <c r="C12" s="249">
        <v>9</v>
      </c>
      <c r="D12" s="249" t="s">
        <v>16</v>
      </c>
      <c r="E12" s="249" t="s">
        <v>16</v>
      </c>
      <c r="F12" s="232" t="s">
        <v>41</v>
      </c>
      <c r="G12" s="232" t="s">
        <v>42</v>
      </c>
      <c r="H12" s="242">
        <v>0.98</v>
      </c>
      <c r="I12" s="143">
        <v>8</v>
      </c>
      <c r="J12" s="143">
        <v>8</v>
      </c>
      <c r="K12" s="281">
        <f t="shared" si="0"/>
        <v>1</v>
      </c>
      <c r="L12" s="383"/>
      <c r="M12" s="302"/>
    </row>
    <row r="13" spans="1:13" ht="76.5" customHeight="1" x14ac:dyDescent="0.25">
      <c r="A13" s="239" t="s">
        <v>43</v>
      </c>
      <c r="B13" s="240" t="s">
        <v>15</v>
      </c>
      <c r="C13" s="241">
        <v>10</v>
      </c>
      <c r="D13" s="241" t="s">
        <v>16</v>
      </c>
      <c r="E13" s="241" t="s">
        <v>17</v>
      </c>
      <c r="F13" s="231" t="s">
        <v>44</v>
      </c>
      <c r="G13" s="231" t="s">
        <v>45</v>
      </c>
      <c r="H13" s="242">
        <v>0.98</v>
      </c>
      <c r="I13" s="282">
        <v>16</v>
      </c>
      <c r="J13" s="282">
        <v>16</v>
      </c>
      <c r="K13" s="281">
        <f t="shared" si="0"/>
        <v>1</v>
      </c>
      <c r="L13" s="394"/>
      <c r="M13" s="254"/>
    </row>
    <row r="14" spans="1:13" ht="45" x14ac:dyDescent="0.25">
      <c r="A14" s="247" t="s">
        <v>46</v>
      </c>
      <c r="B14" s="248" t="s">
        <v>15</v>
      </c>
      <c r="C14" s="249">
        <v>11</v>
      </c>
      <c r="D14" s="249" t="s">
        <v>16</v>
      </c>
      <c r="E14" s="249" t="s">
        <v>17</v>
      </c>
      <c r="F14" s="232" t="s">
        <v>47</v>
      </c>
      <c r="G14" s="232" t="s">
        <v>48</v>
      </c>
      <c r="H14" s="242">
        <v>0.97</v>
      </c>
      <c r="I14" s="243">
        <v>233</v>
      </c>
      <c r="J14" s="243">
        <v>233</v>
      </c>
      <c r="K14" s="281">
        <f t="shared" si="0"/>
        <v>1</v>
      </c>
      <c r="L14" s="383"/>
      <c r="M14" s="302"/>
    </row>
    <row r="15" spans="1:13" ht="75" x14ac:dyDescent="0.25">
      <c r="A15" s="239" t="s">
        <v>49</v>
      </c>
      <c r="B15" s="240" t="s">
        <v>28</v>
      </c>
      <c r="C15" s="241">
        <v>12</v>
      </c>
      <c r="D15" s="241" t="s">
        <v>50</v>
      </c>
      <c r="E15" s="241" t="s">
        <v>50</v>
      </c>
      <c r="F15" s="231" t="s">
        <v>51</v>
      </c>
      <c r="G15" s="231" t="s">
        <v>52</v>
      </c>
      <c r="H15" s="242">
        <v>0.85</v>
      </c>
      <c r="I15" s="139">
        <v>0</v>
      </c>
      <c r="J15" s="139">
        <v>0</v>
      </c>
      <c r="K15" s="385"/>
      <c r="L15" s="374"/>
      <c r="M15" s="241"/>
    </row>
    <row r="16" spans="1:13" ht="61.5" customHeight="1" x14ac:dyDescent="0.25">
      <c r="A16" s="247" t="s">
        <v>53</v>
      </c>
      <c r="B16" s="248" t="s">
        <v>28</v>
      </c>
      <c r="C16" s="249">
        <v>13</v>
      </c>
      <c r="D16" s="249" t="s">
        <v>50</v>
      </c>
      <c r="E16" s="249" t="s">
        <v>50</v>
      </c>
      <c r="F16" s="232" t="s">
        <v>54</v>
      </c>
      <c r="G16" s="258" t="s">
        <v>55</v>
      </c>
      <c r="H16" s="242">
        <v>0.85</v>
      </c>
      <c r="I16" s="141">
        <v>1</v>
      </c>
      <c r="J16" s="141">
        <v>1</v>
      </c>
      <c r="K16" s="281">
        <f t="shared" si="0"/>
        <v>1</v>
      </c>
      <c r="L16" s="373"/>
      <c r="M16" s="249"/>
    </row>
    <row r="17" spans="1:13" ht="75" x14ac:dyDescent="0.25">
      <c r="A17" s="239" t="s">
        <v>56</v>
      </c>
      <c r="B17" s="240" t="s">
        <v>15</v>
      </c>
      <c r="C17" s="241">
        <v>14</v>
      </c>
      <c r="D17" s="241" t="s">
        <v>16</v>
      </c>
      <c r="E17" s="241" t="s">
        <v>50</v>
      </c>
      <c r="F17" s="231" t="s">
        <v>57</v>
      </c>
      <c r="G17" s="231" t="s">
        <v>58</v>
      </c>
      <c r="H17" s="242">
        <v>0.92</v>
      </c>
      <c r="I17" s="143">
        <v>47</v>
      </c>
      <c r="J17" s="143">
        <v>47</v>
      </c>
      <c r="K17" s="281">
        <v>1</v>
      </c>
      <c r="L17" s="383"/>
      <c r="M17" s="303"/>
    </row>
    <row r="18" spans="1:13" ht="65.25" customHeight="1" x14ac:dyDescent="0.25">
      <c r="A18" s="247" t="s">
        <v>59</v>
      </c>
      <c r="B18" s="248" t="s">
        <v>28</v>
      </c>
      <c r="C18" s="249">
        <v>15</v>
      </c>
      <c r="D18" s="249" t="s">
        <v>17</v>
      </c>
      <c r="E18" s="249" t="s">
        <v>50</v>
      </c>
      <c r="F18" s="232" t="s">
        <v>60</v>
      </c>
      <c r="G18" s="232" t="s">
        <v>61</v>
      </c>
      <c r="H18" s="242">
        <v>0.99</v>
      </c>
      <c r="I18" s="141">
        <v>1</v>
      </c>
      <c r="J18" s="141">
        <v>1</v>
      </c>
      <c r="K18" s="281">
        <v>1</v>
      </c>
      <c r="L18" s="373"/>
      <c r="M18" s="249"/>
    </row>
    <row r="19" spans="1:13" ht="60" x14ac:dyDescent="0.25">
      <c r="A19" s="239" t="s">
        <v>62</v>
      </c>
      <c r="B19" s="240" t="s">
        <v>28</v>
      </c>
      <c r="C19" s="241">
        <v>16</v>
      </c>
      <c r="D19" s="241" t="s">
        <v>16</v>
      </c>
      <c r="E19" s="241" t="s">
        <v>50</v>
      </c>
      <c r="F19" s="231" t="s">
        <v>63</v>
      </c>
      <c r="G19" s="231" t="s">
        <v>64</v>
      </c>
      <c r="H19" s="242">
        <v>0.95</v>
      </c>
      <c r="I19" s="139">
        <v>0</v>
      </c>
      <c r="J19" s="139">
        <v>0</v>
      </c>
      <c r="K19" s="385"/>
      <c r="L19" s="374"/>
      <c r="M19" s="241"/>
    </row>
    <row r="20" spans="1:13" ht="90" x14ac:dyDescent="0.25">
      <c r="A20" s="247" t="s">
        <v>62</v>
      </c>
      <c r="B20" s="248" t="s">
        <v>28</v>
      </c>
      <c r="C20" s="249">
        <v>17</v>
      </c>
      <c r="D20" s="249" t="s">
        <v>16</v>
      </c>
      <c r="E20" s="249" t="s">
        <v>16</v>
      </c>
      <c r="F20" s="232" t="s">
        <v>65</v>
      </c>
      <c r="G20" s="232" t="s">
        <v>66</v>
      </c>
      <c r="H20" s="242">
        <v>0.97</v>
      </c>
      <c r="I20" s="141">
        <v>3</v>
      </c>
      <c r="J20" s="141">
        <v>3</v>
      </c>
      <c r="K20" s="281">
        <f t="shared" si="0"/>
        <v>1</v>
      </c>
      <c r="L20" s="373"/>
      <c r="M20" s="249"/>
    </row>
    <row r="21" spans="1:13" ht="74.25" customHeight="1" x14ac:dyDescent="0.25">
      <c r="A21" s="239" t="s">
        <v>62</v>
      </c>
      <c r="B21" s="240" t="s">
        <v>28</v>
      </c>
      <c r="C21" s="241">
        <v>18</v>
      </c>
      <c r="D21" s="241" t="s">
        <v>16</v>
      </c>
      <c r="E21" s="241" t="s">
        <v>50</v>
      </c>
      <c r="F21" s="231" t="s">
        <v>67</v>
      </c>
      <c r="G21" s="231" t="s">
        <v>68</v>
      </c>
      <c r="H21" s="242">
        <v>0.97</v>
      </c>
      <c r="I21" s="139">
        <v>0</v>
      </c>
      <c r="J21" s="139">
        <v>0</v>
      </c>
      <c r="K21" s="385"/>
      <c r="L21" s="374"/>
      <c r="M21" s="241"/>
    </row>
    <row r="22" spans="1:13" ht="65.25" customHeight="1" x14ac:dyDescent="0.25">
      <c r="A22" s="247" t="s">
        <v>62</v>
      </c>
      <c r="B22" s="248" t="s">
        <v>28</v>
      </c>
      <c r="C22" s="249">
        <v>19</v>
      </c>
      <c r="D22" s="249" t="s">
        <v>16</v>
      </c>
      <c r="E22" s="249" t="s">
        <v>50</v>
      </c>
      <c r="F22" s="232" t="s">
        <v>69</v>
      </c>
      <c r="G22" s="232" t="s">
        <v>70</v>
      </c>
      <c r="H22" s="242">
        <v>0.99</v>
      </c>
      <c r="I22" s="141">
        <v>91</v>
      </c>
      <c r="J22" s="141">
        <v>73</v>
      </c>
      <c r="K22" s="281">
        <f t="shared" si="0"/>
        <v>1.2465753424657535</v>
      </c>
      <c r="L22" s="373"/>
      <c r="M22" s="254"/>
    </row>
    <row r="23" spans="1:13" ht="54.75" customHeight="1" x14ac:dyDescent="0.25">
      <c r="A23" s="239" t="s">
        <v>62</v>
      </c>
      <c r="B23" s="240" t="s">
        <v>28</v>
      </c>
      <c r="C23" s="241">
        <v>20</v>
      </c>
      <c r="D23" s="241" t="s">
        <v>16</v>
      </c>
      <c r="E23" s="241" t="s">
        <v>50</v>
      </c>
      <c r="F23" s="231" t="s">
        <v>71</v>
      </c>
      <c r="G23" s="231" t="s">
        <v>72</v>
      </c>
      <c r="H23" s="242">
        <v>0.99</v>
      </c>
      <c r="I23" s="139">
        <v>0</v>
      </c>
      <c r="J23" s="139">
        <v>0</v>
      </c>
      <c r="K23" s="385"/>
      <c r="L23" s="374"/>
      <c r="M23" s="262"/>
    </row>
    <row r="24" spans="1:13" ht="67.5" customHeight="1" x14ac:dyDescent="0.25">
      <c r="A24" s="247" t="s">
        <v>73</v>
      </c>
      <c r="B24" s="248" t="s">
        <v>28</v>
      </c>
      <c r="C24" s="249">
        <v>21</v>
      </c>
      <c r="D24" s="249" t="s">
        <v>16</v>
      </c>
      <c r="E24" s="249" t="s">
        <v>16</v>
      </c>
      <c r="F24" s="232" t="s">
        <v>74</v>
      </c>
      <c r="G24" s="232" t="s">
        <v>75</v>
      </c>
      <c r="H24" s="242" t="s">
        <v>76</v>
      </c>
      <c r="I24" s="143">
        <v>1</v>
      </c>
      <c r="J24" s="143">
        <v>1</v>
      </c>
      <c r="K24" s="281" t="s">
        <v>307</v>
      </c>
      <c r="L24" s="383"/>
      <c r="M24" s="302"/>
    </row>
    <row r="25" spans="1:13" ht="79.5" customHeight="1" x14ac:dyDescent="0.25">
      <c r="A25" s="239" t="s">
        <v>77</v>
      </c>
      <c r="B25" s="240" t="s">
        <v>15</v>
      </c>
      <c r="C25" s="241">
        <v>22</v>
      </c>
      <c r="D25" s="241" t="s">
        <v>16</v>
      </c>
      <c r="E25" s="241" t="s">
        <v>16</v>
      </c>
      <c r="F25" s="231" t="s">
        <v>78</v>
      </c>
      <c r="G25" s="231" t="s">
        <v>79</v>
      </c>
      <c r="H25" s="242" t="s">
        <v>80</v>
      </c>
      <c r="I25" s="243"/>
      <c r="J25" s="243"/>
      <c r="K25" s="281" t="s">
        <v>304</v>
      </c>
      <c r="L25" s="383"/>
      <c r="M25" s="343"/>
    </row>
    <row r="26" spans="1:13" ht="56.25" customHeight="1" x14ac:dyDescent="0.25">
      <c r="A26" s="247" t="s">
        <v>81</v>
      </c>
      <c r="B26" s="248" t="s">
        <v>15</v>
      </c>
      <c r="C26" s="249">
        <v>23</v>
      </c>
      <c r="D26" s="249" t="s">
        <v>16</v>
      </c>
      <c r="E26" s="249" t="s">
        <v>16</v>
      </c>
      <c r="F26" s="232" t="s">
        <v>82</v>
      </c>
      <c r="G26" s="232"/>
      <c r="H26" s="242">
        <v>0.9</v>
      </c>
      <c r="I26" s="243">
        <v>10</v>
      </c>
      <c r="J26" s="243">
        <v>10</v>
      </c>
      <c r="K26" s="281">
        <f t="shared" si="0"/>
        <v>1</v>
      </c>
      <c r="L26" s="383"/>
      <c r="M26" s="304"/>
    </row>
    <row r="27" spans="1:13" ht="69" customHeight="1" x14ac:dyDescent="0.25">
      <c r="A27" s="239" t="s">
        <v>83</v>
      </c>
      <c r="B27" s="240" t="s">
        <v>15</v>
      </c>
      <c r="C27" s="241">
        <v>24</v>
      </c>
      <c r="D27" s="241" t="s">
        <v>16</v>
      </c>
      <c r="E27" s="241" t="s">
        <v>16</v>
      </c>
      <c r="F27" s="231" t="s">
        <v>84</v>
      </c>
      <c r="G27" s="231" t="s">
        <v>85</v>
      </c>
      <c r="H27" s="242">
        <v>0.98</v>
      </c>
      <c r="I27" s="143">
        <v>138</v>
      </c>
      <c r="J27" s="143">
        <v>138</v>
      </c>
      <c r="K27" s="281">
        <f t="shared" si="0"/>
        <v>1</v>
      </c>
      <c r="L27" s="386"/>
      <c r="M27" s="304"/>
    </row>
    <row r="28" spans="1:13" ht="63.75" customHeight="1" x14ac:dyDescent="0.25">
      <c r="A28" s="247" t="s">
        <v>86</v>
      </c>
      <c r="B28" s="248" t="s">
        <v>87</v>
      </c>
      <c r="C28" s="264">
        <v>26</v>
      </c>
      <c r="D28" s="249" t="s">
        <v>16</v>
      </c>
      <c r="E28" s="249" t="s">
        <v>50</v>
      </c>
      <c r="F28" s="232" t="s">
        <v>88</v>
      </c>
      <c r="G28" s="232" t="s">
        <v>89</v>
      </c>
      <c r="H28" s="242">
        <v>1</v>
      </c>
      <c r="I28" s="141">
        <v>62</v>
      </c>
      <c r="J28" s="141">
        <v>62</v>
      </c>
      <c r="K28" s="281">
        <f t="shared" si="0"/>
        <v>1</v>
      </c>
      <c r="L28" s="562"/>
      <c r="M28" s="249"/>
    </row>
    <row r="29" spans="1:13" ht="60" x14ac:dyDescent="0.25">
      <c r="A29" s="239" t="s">
        <v>83</v>
      </c>
      <c r="B29" s="240" t="s">
        <v>15</v>
      </c>
      <c r="C29" s="241">
        <v>27</v>
      </c>
      <c r="D29" s="241" t="s">
        <v>16</v>
      </c>
      <c r="E29" s="241" t="s">
        <v>90</v>
      </c>
      <c r="F29" s="231" t="s">
        <v>91</v>
      </c>
      <c r="G29" s="231" t="s">
        <v>92</v>
      </c>
      <c r="H29" s="242">
        <v>0.98</v>
      </c>
      <c r="I29" s="143">
        <v>0</v>
      </c>
      <c r="J29" s="143">
        <v>0</v>
      </c>
      <c r="K29" s="385"/>
      <c r="L29" s="383"/>
      <c r="M29" s="254"/>
    </row>
    <row r="30" spans="1:13" ht="90" x14ac:dyDescent="0.25">
      <c r="A30" s="247" t="s">
        <v>86</v>
      </c>
      <c r="B30" s="248" t="s">
        <v>87</v>
      </c>
      <c r="C30" s="264">
        <v>28</v>
      </c>
      <c r="D30" s="249" t="s">
        <v>16</v>
      </c>
      <c r="E30" s="249" t="s">
        <v>90</v>
      </c>
      <c r="F30" s="232" t="s">
        <v>93</v>
      </c>
      <c r="G30" s="232" t="s">
        <v>94</v>
      </c>
      <c r="H30" s="242">
        <v>0.98</v>
      </c>
      <c r="I30" s="141">
        <v>1</v>
      </c>
      <c r="J30" s="141">
        <v>1</v>
      </c>
      <c r="K30" s="281">
        <f t="shared" si="0"/>
        <v>1</v>
      </c>
      <c r="L30" s="373"/>
      <c r="M30" s="249"/>
    </row>
    <row r="31" spans="1:13" ht="75" x14ac:dyDescent="0.25">
      <c r="A31" s="239" t="s">
        <v>83</v>
      </c>
      <c r="B31" s="240" t="s">
        <v>15</v>
      </c>
      <c r="C31" s="241">
        <v>29</v>
      </c>
      <c r="D31" s="241" t="s">
        <v>16</v>
      </c>
      <c r="E31" s="241" t="s">
        <v>17</v>
      </c>
      <c r="F31" s="231" t="s">
        <v>95</v>
      </c>
      <c r="G31" s="231" t="s">
        <v>96</v>
      </c>
      <c r="H31" s="242">
        <v>0.99</v>
      </c>
      <c r="I31" s="143">
        <v>1</v>
      </c>
      <c r="J31" s="143">
        <v>1</v>
      </c>
      <c r="K31" s="281">
        <v>1</v>
      </c>
      <c r="L31" s="383"/>
      <c r="M31" s="302"/>
    </row>
    <row r="32" spans="1:13" ht="60" x14ac:dyDescent="0.25">
      <c r="A32" s="247" t="s">
        <v>86</v>
      </c>
      <c r="B32" s="248" t="s">
        <v>87</v>
      </c>
      <c r="C32" s="264">
        <v>30</v>
      </c>
      <c r="D32" s="249" t="s">
        <v>16</v>
      </c>
      <c r="E32" s="249" t="s">
        <v>17</v>
      </c>
      <c r="F32" s="232" t="s">
        <v>97</v>
      </c>
      <c r="G32" s="232" t="s">
        <v>98</v>
      </c>
      <c r="H32" s="242">
        <v>0.98</v>
      </c>
      <c r="I32" s="141">
        <v>0</v>
      </c>
      <c r="J32" s="141">
        <v>0</v>
      </c>
      <c r="K32" s="385"/>
      <c r="L32" s="373"/>
      <c r="M32" s="249"/>
    </row>
    <row r="33" spans="1:13" ht="60" x14ac:dyDescent="0.25">
      <c r="A33" s="239" t="s">
        <v>86</v>
      </c>
      <c r="B33" s="240" t="s">
        <v>87</v>
      </c>
      <c r="C33" s="266">
        <v>31</v>
      </c>
      <c r="D33" s="241" t="s">
        <v>16</v>
      </c>
      <c r="E33" s="241" t="s">
        <v>17</v>
      </c>
      <c r="F33" s="231" t="s">
        <v>99</v>
      </c>
      <c r="G33" s="231" t="s">
        <v>100</v>
      </c>
      <c r="H33" s="242">
        <v>0.98</v>
      </c>
      <c r="I33" s="139">
        <v>0</v>
      </c>
      <c r="J33" s="139">
        <v>0</v>
      </c>
      <c r="K33" s="385"/>
      <c r="L33" s="374"/>
      <c r="M33" s="249"/>
    </row>
    <row r="34" spans="1:13" ht="60" x14ac:dyDescent="0.25">
      <c r="A34" s="247" t="s">
        <v>101</v>
      </c>
      <c r="B34" s="248" t="s">
        <v>15</v>
      </c>
      <c r="C34" s="249">
        <v>32</v>
      </c>
      <c r="D34" s="249" t="s">
        <v>16</v>
      </c>
      <c r="E34" s="249" t="s">
        <v>17</v>
      </c>
      <c r="F34" s="232" t="s">
        <v>102</v>
      </c>
      <c r="G34" s="232" t="s">
        <v>58</v>
      </c>
      <c r="H34" s="242" t="s">
        <v>157</v>
      </c>
      <c r="I34" s="243"/>
      <c r="J34" s="243"/>
      <c r="K34" s="281" t="s">
        <v>305</v>
      </c>
      <c r="L34" s="383"/>
      <c r="M34" s="304"/>
    </row>
    <row r="35" spans="1:13" ht="75" x14ac:dyDescent="0.25">
      <c r="A35" s="305" t="s">
        <v>86</v>
      </c>
      <c r="B35" s="240" t="s">
        <v>87</v>
      </c>
      <c r="C35" s="266">
        <v>33</v>
      </c>
      <c r="D35" s="241" t="s">
        <v>16</v>
      </c>
      <c r="E35" s="241" t="s">
        <v>16</v>
      </c>
      <c r="F35" s="231" t="s">
        <v>103</v>
      </c>
      <c r="G35" s="231" t="s">
        <v>104</v>
      </c>
      <c r="H35" s="242">
        <v>0.95</v>
      </c>
      <c r="I35" s="139">
        <v>31</v>
      </c>
      <c r="J35" s="139">
        <v>31</v>
      </c>
      <c r="K35" s="281">
        <f t="shared" si="0"/>
        <v>1</v>
      </c>
      <c r="L35" s="588"/>
      <c r="M35" s="241"/>
    </row>
    <row r="36" spans="1:13" ht="75" x14ac:dyDescent="0.25">
      <c r="A36" s="247" t="s">
        <v>86</v>
      </c>
      <c r="B36" s="248" t="s">
        <v>87</v>
      </c>
      <c r="C36" s="264">
        <v>34</v>
      </c>
      <c r="D36" s="249" t="s">
        <v>16</v>
      </c>
      <c r="E36" s="249" t="s">
        <v>16</v>
      </c>
      <c r="F36" s="232" t="s">
        <v>105</v>
      </c>
      <c r="G36" s="232" t="s">
        <v>104</v>
      </c>
      <c r="H36" s="242">
        <v>0.95</v>
      </c>
      <c r="I36" s="141">
        <v>10</v>
      </c>
      <c r="J36" s="141">
        <v>10</v>
      </c>
      <c r="K36" s="281">
        <f t="shared" si="0"/>
        <v>1</v>
      </c>
      <c r="L36" s="373"/>
      <c r="M36" s="241"/>
    </row>
    <row r="37" spans="1:13" ht="75" x14ac:dyDescent="0.25">
      <c r="A37" s="239" t="s">
        <v>86</v>
      </c>
      <c r="B37" s="240" t="s">
        <v>87</v>
      </c>
      <c r="C37" s="266">
        <v>35</v>
      </c>
      <c r="D37" s="241" t="s">
        <v>16</v>
      </c>
      <c r="E37" s="241" t="s">
        <v>16</v>
      </c>
      <c r="F37" s="231" t="s">
        <v>106</v>
      </c>
      <c r="G37" s="231" t="s">
        <v>107</v>
      </c>
      <c r="H37" s="242">
        <v>0.95</v>
      </c>
      <c r="I37" s="139">
        <v>0</v>
      </c>
      <c r="J37" s="139">
        <v>0</v>
      </c>
      <c r="K37" s="385"/>
      <c r="L37" s="374"/>
      <c r="M37" s="241"/>
    </row>
    <row r="38" spans="1:13" ht="75" x14ac:dyDescent="0.25">
      <c r="A38" s="247" t="s">
        <v>86</v>
      </c>
      <c r="B38" s="248" t="s">
        <v>87</v>
      </c>
      <c r="C38" s="264">
        <v>36</v>
      </c>
      <c r="D38" s="249" t="s">
        <v>16</v>
      </c>
      <c r="E38" s="249" t="s">
        <v>17</v>
      </c>
      <c r="F38" s="232" t="s">
        <v>108</v>
      </c>
      <c r="G38" s="232" t="s">
        <v>109</v>
      </c>
      <c r="H38" s="242">
        <v>0.95</v>
      </c>
      <c r="I38" s="141">
        <v>0</v>
      </c>
      <c r="J38" s="141">
        <v>0</v>
      </c>
      <c r="K38" s="385"/>
      <c r="L38" s="373"/>
      <c r="M38" s="241"/>
    </row>
    <row r="39" spans="1:13" ht="75.75" customHeight="1" x14ac:dyDescent="0.25">
      <c r="A39" s="239" t="s">
        <v>86</v>
      </c>
      <c r="B39" s="240" t="s">
        <v>87</v>
      </c>
      <c r="C39" s="266">
        <v>37</v>
      </c>
      <c r="D39" s="241" t="s">
        <v>16</v>
      </c>
      <c r="E39" s="241" t="s">
        <v>17</v>
      </c>
      <c r="F39" s="231" t="s">
        <v>110</v>
      </c>
      <c r="G39" s="231" t="s">
        <v>109</v>
      </c>
      <c r="H39" s="242">
        <v>0.95</v>
      </c>
      <c r="I39" s="139">
        <v>0</v>
      </c>
      <c r="J39" s="139">
        <v>0</v>
      </c>
      <c r="K39" s="385"/>
      <c r="L39" s="374"/>
      <c r="M39" s="241"/>
    </row>
    <row r="40" spans="1:13" ht="75" x14ac:dyDescent="0.25">
      <c r="A40" s="247" t="s">
        <v>101</v>
      </c>
      <c r="B40" s="248" t="s">
        <v>15</v>
      </c>
      <c r="C40" s="249">
        <v>38</v>
      </c>
      <c r="D40" s="249" t="s">
        <v>16</v>
      </c>
      <c r="E40" s="249" t="s">
        <v>17</v>
      </c>
      <c r="F40" s="232" t="s">
        <v>111</v>
      </c>
      <c r="G40" s="232" t="s">
        <v>112</v>
      </c>
      <c r="H40" s="242">
        <v>0.95</v>
      </c>
      <c r="I40" s="143">
        <v>0</v>
      </c>
      <c r="J40" s="143">
        <v>0</v>
      </c>
      <c r="K40" s="385"/>
      <c r="L40" s="383"/>
      <c r="M40" s="302"/>
    </row>
    <row r="41" spans="1:13" ht="75" x14ac:dyDescent="0.25">
      <c r="A41" s="239" t="s">
        <v>101</v>
      </c>
      <c r="B41" s="240" t="s">
        <v>15</v>
      </c>
      <c r="C41" s="241">
        <v>39</v>
      </c>
      <c r="D41" s="241" t="s">
        <v>16</v>
      </c>
      <c r="E41" s="241" t="s">
        <v>17</v>
      </c>
      <c r="F41" s="231" t="s">
        <v>113</v>
      </c>
      <c r="G41" s="231" t="s">
        <v>114</v>
      </c>
      <c r="H41" s="242">
        <v>0.95</v>
      </c>
      <c r="I41" s="143">
        <v>0</v>
      </c>
      <c r="J41" s="143">
        <v>0</v>
      </c>
      <c r="K41" s="385"/>
      <c r="L41" s="383"/>
      <c r="M41" s="302"/>
    </row>
    <row r="42" spans="1:13" ht="75" x14ac:dyDescent="0.25">
      <c r="A42" s="247" t="s">
        <v>101</v>
      </c>
      <c r="B42" s="248" t="s">
        <v>15</v>
      </c>
      <c r="C42" s="249">
        <v>40</v>
      </c>
      <c r="D42" s="249" t="s">
        <v>16</v>
      </c>
      <c r="E42" s="249" t="s">
        <v>17</v>
      </c>
      <c r="F42" s="232" t="s">
        <v>115</v>
      </c>
      <c r="G42" s="232" t="s">
        <v>109</v>
      </c>
      <c r="H42" s="242">
        <v>0.95</v>
      </c>
      <c r="I42" s="143">
        <v>0</v>
      </c>
      <c r="J42" s="143">
        <v>0</v>
      </c>
      <c r="K42" s="385"/>
      <c r="L42" s="383"/>
      <c r="M42" s="302"/>
    </row>
    <row r="43" spans="1:13" ht="75" x14ac:dyDescent="0.25">
      <c r="A43" s="239" t="s">
        <v>101</v>
      </c>
      <c r="B43" s="240" t="s">
        <v>15</v>
      </c>
      <c r="C43" s="241">
        <v>41</v>
      </c>
      <c r="D43" s="241" t="s">
        <v>16</v>
      </c>
      <c r="E43" s="241" t="s">
        <v>17</v>
      </c>
      <c r="F43" s="231" t="s">
        <v>116</v>
      </c>
      <c r="G43" s="231" t="s">
        <v>117</v>
      </c>
      <c r="H43" s="242">
        <v>0.97</v>
      </c>
      <c r="I43" s="143">
        <v>0</v>
      </c>
      <c r="J43" s="143">
        <v>0</v>
      </c>
      <c r="K43" s="385"/>
      <c r="L43" s="386"/>
      <c r="M43" s="302"/>
    </row>
    <row r="44" spans="1:13" ht="75" x14ac:dyDescent="0.25">
      <c r="A44" s="247" t="s">
        <v>86</v>
      </c>
      <c r="B44" s="248" t="s">
        <v>87</v>
      </c>
      <c r="C44" s="264">
        <v>42</v>
      </c>
      <c r="D44" s="249" t="s">
        <v>16</v>
      </c>
      <c r="E44" s="249" t="s">
        <v>17</v>
      </c>
      <c r="F44" s="232" t="s">
        <v>118</v>
      </c>
      <c r="G44" s="232" t="s">
        <v>119</v>
      </c>
      <c r="H44" s="242">
        <v>0.98</v>
      </c>
      <c r="I44" s="141">
        <v>248</v>
      </c>
      <c r="J44" s="141">
        <v>248</v>
      </c>
      <c r="K44" s="281">
        <f t="shared" si="0"/>
        <v>1</v>
      </c>
      <c r="L44" s="373"/>
      <c r="M44" s="249"/>
    </row>
    <row r="45" spans="1:13" ht="75" x14ac:dyDescent="0.25">
      <c r="A45" s="239" t="s">
        <v>86</v>
      </c>
      <c r="B45" s="240" t="s">
        <v>87</v>
      </c>
      <c r="C45" s="266">
        <v>43</v>
      </c>
      <c r="D45" s="241" t="s">
        <v>16</v>
      </c>
      <c r="E45" s="241" t="s">
        <v>16</v>
      </c>
      <c r="F45" s="231" t="s">
        <v>118</v>
      </c>
      <c r="G45" s="231" t="s">
        <v>120</v>
      </c>
      <c r="H45" s="242">
        <v>0.98</v>
      </c>
      <c r="I45" s="139">
        <v>1240</v>
      </c>
      <c r="J45" s="139">
        <v>1240</v>
      </c>
      <c r="K45" s="281">
        <f t="shared" si="0"/>
        <v>1</v>
      </c>
      <c r="L45" s="374"/>
      <c r="M45" s="241"/>
    </row>
    <row r="46" spans="1:13" ht="76.5" customHeight="1" x14ac:dyDescent="0.25">
      <c r="A46" s="247" t="s">
        <v>86</v>
      </c>
      <c r="B46" s="248" t="s">
        <v>87</v>
      </c>
      <c r="C46" s="264">
        <v>44</v>
      </c>
      <c r="D46" s="249" t="s">
        <v>16</v>
      </c>
      <c r="E46" s="249" t="s">
        <v>50</v>
      </c>
      <c r="F46" s="232" t="s">
        <v>121</v>
      </c>
      <c r="G46" s="232" t="s">
        <v>122</v>
      </c>
      <c r="H46" s="242">
        <v>0.98</v>
      </c>
      <c r="I46" s="143">
        <v>2</v>
      </c>
      <c r="J46" s="351">
        <v>2</v>
      </c>
      <c r="K46" s="281">
        <v>1</v>
      </c>
      <c r="L46" s="373"/>
      <c r="M46" s="241"/>
    </row>
    <row r="47" spans="1:13" ht="75" customHeight="1" x14ac:dyDescent="0.25">
      <c r="A47" s="239" t="s">
        <v>86</v>
      </c>
      <c r="B47" s="240" t="s">
        <v>87</v>
      </c>
      <c r="C47" s="266">
        <v>45</v>
      </c>
      <c r="D47" s="241" t="s">
        <v>16</v>
      </c>
      <c r="E47" s="241" t="s">
        <v>50</v>
      </c>
      <c r="F47" s="231" t="s">
        <v>123</v>
      </c>
      <c r="G47" s="231" t="s">
        <v>124</v>
      </c>
      <c r="H47" s="242">
        <v>0.9</v>
      </c>
      <c r="I47" s="575">
        <v>0</v>
      </c>
      <c r="J47" s="575">
        <v>0</v>
      </c>
      <c r="K47" s="385"/>
      <c r="L47" s="374"/>
      <c r="M47" s="241"/>
    </row>
    <row r="48" spans="1:13" ht="105" x14ac:dyDescent="0.25">
      <c r="A48" s="247" t="s">
        <v>86</v>
      </c>
      <c r="B48" s="248" t="s">
        <v>87</v>
      </c>
      <c r="C48" s="264">
        <v>46</v>
      </c>
      <c r="D48" s="249" t="s">
        <v>16</v>
      </c>
      <c r="E48" s="249" t="s">
        <v>50</v>
      </c>
      <c r="F48" s="232" t="s">
        <v>125</v>
      </c>
      <c r="G48" s="232" t="s">
        <v>126</v>
      </c>
      <c r="H48" s="242">
        <v>0.99</v>
      </c>
      <c r="I48" s="351">
        <v>2</v>
      </c>
      <c r="J48" s="351">
        <v>2</v>
      </c>
      <c r="K48" s="281">
        <v>1</v>
      </c>
      <c r="L48" s="373"/>
      <c r="M48" s="241"/>
    </row>
    <row r="49" spans="1:13" ht="84" customHeight="1" x14ac:dyDescent="0.25">
      <c r="A49" s="239" t="s">
        <v>127</v>
      </c>
      <c r="B49" s="240" t="s">
        <v>28</v>
      </c>
      <c r="C49" s="241">
        <v>47</v>
      </c>
      <c r="D49" s="241" t="s">
        <v>16</v>
      </c>
      <c r="E49" s="241" t="s">
        <v>16</v>
      </c>
      <c r="F49" s="231" t="s">
        <v>128</v>
      </c>
      <c r="G49" s="231" t="s">
        <v>129</v>
      </c>
      <c r="H49" s="242">
        <v>0.95</v>
      </c>
      <c r="I49" s="139">
        <v>80</v>
      </c>
      <c r="J49" s="139">
        <v>80</v>
      </c>
      <c r="K49" s="281">
        <f t="shared" si="0"/>
        <v>1</v>
      </c>
      <c r="L49" s="374"/>
      <c r="M49" s="262"/>
    </row>
    <row r="50" spans="1:13" ht="75" customHeight="1" x14ac:dyDescent="0.25">
      <c r="A50" s="247" t="s">
        <v>127</v>
      </c>
      <c r="B50" s="248" t="s">
        <v>28</v>
      </c>
      <c r="C50" s="249">
        <v>48</v>
      </c>
      <c r="D50" s="249" t="s">
        <v>16</v>
      </c>
      <c r="E50" s="249" t="s">
        <v>16</v>
      </c>
      <c r="F50" s="232" t="s">
        <v>130</v>
      </c>
      <c r="G50" s="232" t="s">
        <v>129</v>
      </c>
      <c r="H50" s="242">
        <v>0.9</v>
      </c>
      <c r="I50" s="141">
        <v>0</v>
      </c>
      <c r="J50" s="141">
        <v>0</v>
      </c>
      <c r="K50" s="385"/>
      <c r="L50" s="373"/>
      <c r="M50" s="249"/>
    </row>
    <row r="51" spans="1:13" ht="120" x14ac:dyDescent="0.25">
      <c r="A51" s="239" t="s">
        <v>127</v>
      </c>
      <c r="B51" s="240" t="s">
        <v>15</v>
      </c>
      <c r="C51" s="241">
        <v>49</v>
      </c>
      <c r="D51" s="241" t="s">
        <v>16</v>
      </c>
      <c r="E51" s="241" t="s">
        <v>17</v>
      </c>
      <c r="F51" s="231" t="s">
        <v>131</v>
      </c>
      <c r="G51" s="231" t="s">
        <v>132</v>
      </c>
      <c r="H51" s="242">
        <v>0.95</v>
      </c>
      <c r="I51" s="143">
        <v>0</v>
      </c>
      <c r="J51" s="143">
        <v>0</v>
      </c>
      <c r="K51" s="385"/>
      <c r="L51" s="383"/>
      <c r="M51" s="302"/>
    </row>
    <row r="52" spans="1:13" ht="63.75" customHeight="1" x14ac:dyDescent="0.25">
      <c r="A52" s="247" t="s">
        <v>40</v>
      </c>
      <c r="B52" s="248" t="s">
        <v>28</v>
      </c>
      <c r="C52" s="249">
        <v>51</v>
      </c>
      <c r="D52" s="249" t="s">
        <v>16</v>
      </c>
      <c r="E52" s="249" t="s">
        <v>50</v>
      </c>
      <c r="F52" s="232" t="s">
        <v>133</v>
      </c>
      <c r="G52" s="232" t="s">
        <v>58</v>
      </c>
      <c r="H52" s="242">
        <v>0.98</v>
      </c>
      <c r="I52" s="141">
        <v>1</v>
      </c>
      <c r="J52" s="141">
        <v>1</v>
      </c>
      <c r="K52" s="385"/>
      <c r="L52" s="373"/>
      <c r="M52" s="249"/>
    </row>
    <row r="53" spans="1:13" ht="80.25" customHeight="1" x14ac:dyDescent="0.25">
      <c r="A53" s="239" t="s">
        <v>134</v>
      </c>
      <c r="B53" s="240" t="s">
        <v>28</v>
      </c>
      <c r="C53" s="241">
        <v>52</v>
      </c>
      <c r="D53" s="241" t="s">
        <v>16</v>
      </c>
      <c r="E53" s="241" t="s">
        <v>17</v>
      </c>
      <c r="F53" s="231" t="s">
        <v>135</v>
      </c>
      <c r="G53" s="231" t="s">
        <v>136</v>
      </c>
      <c r="H53" s="242">
        <v>0.75</v>
      </c>
      <c r="I53" s="141">
        <v>105</v>
      </c>
      <c r="J53" s="141">
        <v>160</v>
      </c>
      <c r="K53" s="478">
        <f t="shared" si="0"/>
        <v>0.65625</v>
      </c>
      <c r="L53" s="586"/>
      <c r="M53" s="587" t="s">
        <v>308</v>
      </c>
    </row>
    <row r="54" spans="1:13" ht="121.5" customHeight="1" x14ac:dyDescent="0.25">
      <c r="A54" s="247" t="s">
        <v>134</v>
      </c>
      <c r="B54" s="248" t="s">
        <v>28</v>
      </c>
      <c r="C54" s="249">
        <v>53</v>
      </c>
      <c r="D54" s="249" t="s">
        <v>17</v>
      </c>
      <c r="E54" s="249" t="s">
        <v>17</v>
      </c>
      <c r="F54" s="232" t="s">
        <v>137</v>
      </c>
      <c r="G54" s="232" t="s">
        <v>138</v>
      </c>
      <c r="H54" s="242">
        <v>0.85</v>
      </c>
      <c r="I54" s="141">
        <v>16</v>
      </c>
      <c r="J54" s="141">
        <v>16</v>
      </c>
      <c r="K54" s="281">
        <f t="shared" si="0"/>
        <v>1</v>
      </c>
      <c r="L54" s="373"/>
      <c r="M54" s="241"/>
    </row>
    <row r="55" spans="1:13" ht="165.75" thickBot="1" x14ac:dyDescent="0.3">
      <c r="A55" s="239" t="s">
        <v>139</v>
      </c>
      <c r="B55" s="269" t="s">
        <v>28</v>
      </c>
      <c r="C55" s="241">
        <v>54</v>
      </c>
      <c r="D55" s="270" t="s">
        <v>16</v>
      </c>
      <c r="E55" s="241" t="s">
        <v>16</v>
      </c>
      <c r="F55" s="231" t="s">
        <v>140</v>
      </c>
      <c r="G55" s="231" t="s">
        <v>58</v>
      </c>
      <c r="H55" s="242"/>
      <c r="I55" s="255"/>
      <c r="J55" s="255"/>
      <c r="K55" s="385"/>
      <c r="L55" s="374"/>
      <c r="M55" s="582" t="s">
        <v>306</v>
      </c>
    </row>
  </sheetData>
  <autoFilter ref="B3:M55">
    <sortState ref="B4:M56">
      <sortCondition ref="C3:C56"/>
    </sortState>
  </autoFilter>
  <mergeCells count="2">
    <mergeCell ref="A1:F1"/>
    <mergeCell ref="I2:J2"/>
  </mergeCells>
  <printOptions gridLines="1"/>
  <pageMargins left="0.70866141732283472" right="0.70866141732283472" top="0.74803149606299213" bottom="0.74803149606299213" header="0.31496062992125984" footer="0.31496062992125984"/>
  <pageSetup paperSize="8" scale="65"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56"/>
  <sheetViews>
    <sheetView topLeftCell="A49" zoomScale="70" zoomScaleNormal="70" workbookViewId="0">
      <selection activeCell="H54" sqref="H54"/>
    </sheetView>
  </sheetViews>
  <sheetFormatPr defaultRowHeight="15" x14ac:dyDescent="0.25"/>
  <cols>
    <col min="1" max="1" width="16.85546875" style="2" customWidth="1"/>
    <col min="2" max="2" width="13.7109375" style="5" customWidth="1"/>
    <col min="3" max="3" width="9.140625" style="5"/>
    <col min="4" max="4" width="13.140625" style="6" customWidth="1"/>
    <col min="5" max="5" width="13.42578125" style="2" customWidth="1"/>
    <col min="6" max="6" width="44.85546875" style="2" customWidth="1"/>
    <col min="7" max="7" width="49.42578125" style="2" customWidth="1"/>
    <col min="8" max="8" width="18.7109375" style="2" customWidth="1"/>
    <col min="9" max="9" width="17.140625" style="2" customWidth="1"/>
    <col min="10" max="10" width="18.5703125" style="2" customWidth="1"/>
    <col min="11" max="11" width="17.7109375" style="2" customWidth="1"/>
    <col min="12" max="12" width="16.140625" style="2" customWidth="1"/>
    <col min="13" max="13" width="46" style="2" customWidth="1"/>
    <col min="14" max="16384" width="9.140625" style="4"/>
  </cols>
  <sheetData>
    <row r="1" spans="1:13" ht="37.5" customHeight="1" x14ac:dyDescent="0.25">
      <c r="A1" s="630" t="s">
        <v>309</v>
      </c>
      <c r="B1" s="630"/>
      <c r="C1" s="630"/>
      <c r="D1" s="630"/>
      <c r="E1" s="630"/>
      <c r="F1" s="630"/>
      <c r="G1" s="307"/>
      <c r="H1" s="307"/>
      <c r="I1" s="307"/>
      <c r="J1" s="307"/>
      <c r="K1" s="308"/>
      <c r="L1" s="307"/>
      <c r="M1" s="307"/>
    </row>
    <row r="2" spans="1:13" ht="24.75" customHeight="1" thickBot="1" x14ac:dyDescent="0.3">
      <c r="A2" s="307"/>
      <c r="B2" s="309"/>
      <c r="C2" s="309"/>
      <c r="D2" s="310"/>
      <c r="E2" s="307"/>
      <c r="F2" s="307"/>
      <c r="G2" s="311"/>
      <c r="H2" s="308"/>
      <c r="I2" s="631" t="s">
        <v>0</v>
      </c>
      <c r="J2" s="631"/>
      <c r="K2" s="308"/>
      <c r="L2" s="307"/>
      <c r="M2" s="307"/>
    </row>
    <row r="3" spans="1:13" ht="60" x14ac:dyDescent="0.25">
      <c r="A3" s="312" t="s">
        <v>1</v>
      </c>
      <c r="B3" s="313" t="s">
        <v>2</v>
      </c>
      <c r="C3" s="313" t="s">
        <v>3</v>
      </c>
      <c r="D3" s="313" t="s">
        <v>4</v>
      </c>
      <c r="E3" s="313" t="s">
        <v>5</v>
      </c>
      <c r="F3" s="313" t="s">
        <v>6</v>
      </c>
      <c r="G3" s="313" t="s">
        <v>7</v>
      </c>
      <c r="H3" s="314" t="s">
        <v>8</v>
      </c>
      <c r="I3" s="315" t="s">
        <v>9</v>
      </c>
      <c r="J3" s="315" t="s">
        <v>10</v>
      </c>
      <c r="K3" s="314" t="s">
        <v>11</v>
      </c>
      <c r="L3" s="313" t="s">
        <v>12</v>
      </c>
      <c r="M3" s="316" t="s">
        <v>13</v>
      </c>
    </row>
    <row r="4" spans="1:13" ht="75" x14ac:dyDescent="0.25">
      <c r="A4" s="239" t="s">
        <v>14</v>
      </c>
      <c r="B4" s="240" t="s">
        <v>15</v>
      </c>
      <c r="C4" s="241">
        <v>1</v>
      </c>
      <c r="D4" s="241" t="s">
        <v>16</v>
      </c>
      <c r="E4" s="241" t="s">
        <v>17</v>
      </c>
      <c r="F4" s="231" t="s">
        <v>18</v>
      </c>
      <c r="G4" s="231" t="s">
        <v>19</v>
      </c>
      <c r="H4" s="242">
        <v>0.995</v>
      </c>
      <c r="I4" s="143">
        <v>744</v>
      </c>
      <c r="J4" s="143">
        <v>744</v>
      </c>
      <c r="K4" s="387">
        <f>I4/J4*100%</f>
        <v>1</v>
      </c>
      <c r="L4" s="244"/>
      <c r="M4" s="375"/>
    </row>
    <row r="5" spans="1:13" ht="60" x14ac:dyDescent="0.25">
      <c r="A5" s="239" t="s">
        <v>14</v>
      </c>
      <c r="B5" s="240" t="s">
        <v>15</v>
      </c>
      <c r="C5" s="241">
        <v>2</v>
      </c>
      <c r="D5" s="241" t="s">
        <v>16</v>
      </c>
      <c r="E5" s="241" t="s">
        <v>17</v>
      </c>
      <c r="F5" s="231" t="s">
        <v>20</v>
      </c>
      <c r="G5" s="231" t="s">
        <v>21</v>
      </c>
      <c r="H5" s="242">
        <v>0.95</v>
      </c>
      <c r="I5" s="282">
        <v>174</v>
      </c>
      <c r="J5" s="282">
        <v>176</v>
      </c>
      <c r="K5" s="388">
        <f>I5/J5*100%</f>
        <v>0.98863636363636365</v>
      </c>
      <c r="L5" s="245"/>
      <c r="M5" s="385"/>
    </row>
    <row r="6" spans="1:13" ht="60" x14ac:dyDescent="0.25">
      <c r="A6" s="247" t="s">
        <v>22</v>
      </c>
      <c r="B6" s="248" t="s">
        <v>15</v>
      </c>
      <c r="C6" s="249">
        <v>3</v>
      </c>
      <c r="D6" s="249" t="s">
        <v>16</v>
      </c>
      <c r="E6" s="249" t="s">
        <v>17</v>
      </c>
      <c r="F6" s="232" t="s">
        <v>23</v>
      </c>
      <c r="G6" s="232" t="s">
        <v>24</v>
      </c>
      <c r="H6" s="242">
        <v>0.95</v>
      </c>
      <c r="I6" s="143">
        <v>59</v>
      </c>
      <c r="J6" s="143">
        <v>61</v>
      </c>
      <c r="K6" s="388">
        <f>I6/J6*100%</f>
        <v>0.96721311475409832</v>
      </c>
      <c r="L6" s="250"/>
      <c r="M6" s="375"/>
    </row>
    <row r="7" spans="1:13" ht="60" x14ac:dyDescent="0.25">
      <c r="A7" s="239" t="s">
        <v>14</v>
      </c>
      <c r="B7" s="240" t="s">
        <v>15</v>
      </c>
      <c r="C7" s="241">
        <v>4</v>
      </c>
      <c r="D7" s="241" t="s">
        <v>16</v>
      </c>
      <c r="E7" s="241" t="s">
        <v>17</v>
      </c>
      <c r="F7" s="231" t="s">
        <v>25</v>
      </c>
      <c r="G7" s="231" t="s">
        <v>26</v>
      </c>
      <c r="H7" s="242">
        <v>0.95</v>
      </c>
      <c r="I7" s="282">
        <v>109</v>
      </c>
      <c r="J7" s="282">
        <v>109</v>
      </c>
      <c r="K7" s="388">
        <f>I7/J7*100%</f>
        <v>1</v>
      </c>
      <c r="L7" s="251"/>
      <c r="M7" s="371"/>
    </row>
    <row r="8" spans="1:13" ht="105" x14ac:dyDescent="0.25">
      <c r="A8" s="247" t="s">
        <v>27</v>
      </c>
      <c r="B8" s="248" t="s">
        <v>28</v>
      </c>
      <c r="C8" s="249">
        <v>5</v>
      </c>
      <c r="D8" s="249" t="s">
        <v>16</v>
      </c>
      <c r="E8" s="249" t="s">
        <v>16</v>
      </c>
      <c r="F8" s="232" t="s">
        <v>29</v>
      </c>
      <c r="G8" s="232" t="s">
        <v>30</v>
      </c>
      <c r="H8" s="242">
        <v>0.95</v>
      </c>
      <c r="I8" s="389">
        <v>9</v>
      </c>
      <c r="J8" s="389">
        <v>9</v>
      </c>
      <c r="K8" s="388">
        <f t="shared" ref="K8:K53" si="0">I8/J8*100%</f>
        <v>1</v>
      </c>
      <c r="L8" s="390"/>
      <c r="M8" s="358"/>
    </row>
    <row r="9" spans="1:13" ht="60" x14ac:dyDescent="0.25">
      <c r="A9" s="239" t="s">
        <v>31</v>
      </c>
      <c r="B9" s="240" t="s">
        <v>28</v>
      </c>
      <c r="C9" s="241">
        <v>6</v>
      </c>
      <c r="D9" s="241" t="s">
        <v>16</v>
      </c>
      <c r="E9" s="241" t="s">
        <v>16</v>
      </c>
      <c r="F9" s="231" t="s">
        <v>32</v>
      </c>
      <c r="G9" s="231" t="s">
        <v>33</v>
      </c>
      <c r="H9" s="242">
        <v>0.95</v>
      </c>
      <c r="I9" s="391">
        <v>0</v>
      </c>
      <c r="J9" s="391">
        <v>0</v>
      </c>
      <c r="K9" s="385"/>
      <c r="L9" s="392"/>
      <c r="M9" s="358"/>
    </row>
    <row r="10" spans="1:13" ht="60" x14ac:dyDescent="0.25">
      <c r="A10" s="247" t="s">
        <v>34</v>
      </c>
      <c r="B10" s="248" t="s">
        <v>28</v>
      </c>
      <c r="C10" s="249">
        <v>7</v>
      </c>
      <c r="D10" s="249" t="s">
        <v>16</v>
      </c>
      <c r="E10" s="249" t="s">
        <v>17</v>
      </c>
      <c r="F10" s="232" t="s">
        <v>35</v>
      </c>
      <c r="G10" s="232" t="s">
        <v>36</v>
      </c>
      <c r="H10" s="242">
        <v>0.99</v>
      </c>
      <c r="I10" s="393">
        <v>2</v>
      </c>
      <c r="J10" s="393">
        <v>2</v>
      </c>
      <c r="K10" s="388">
        <f t="shared" si="0"/>
        <v>1</v>
      </c>
      <c r="L10" s="146"/>
      <c r="M10" s="357"/>
    </row>
    <row r="11" spans="1:13" ht="75" x14ac:dyDescent="0.25">
      <c r="A11" s="239" t="s">
        <v>37</v>
      </c>
      <c r="B11" s="240" t="s">
        <v>28</v>
      </c>
      <c r="C11" s="241">
        <v>8</v>
      </c>
      <c r="D11" s="241" t="s">
        <v>16</v>
      </c>
      <c r="E11" s="241" t="s">
        <v>17</v>
      </c>
      <c r="F11" s="231" t="s">
        <v>38</v>
      </c>
      <c r="G11" s="231" t="s">
        <v>39</v>
      </c>
      <c r="H11" s="242">
        <v>1</v>
      </c>
      <c r="I11" s="391">
        <v>1</v>
      </c>
      <c r="J11" s="391">
        <v>1</v>
      </c>
      <c r="K11" s="388">
        <f t="shared" si="0"/>
        <v>1</v>
      </c>
      <c r="L11" s="144"/>
      <c r="M11" s="361"/>
    </row>
    <row r="12" spans="1:13" ht="90" x14ac:dyDescent="0.25">
      <c r="A12" s="247" t="s">
        <v>40</v>
      </c>
      <c r="B12" s="248" t="s">
        <v>15</v>
      </c>
      <c r="C12" s="249">
        <v>9</v>
      </c>
      <c r="D12" s="249" t="s">
        <v>16</v>
      </c>
      <c r="E12" s="249" t="s">
        <v>16</v>
      </c>
      <c r="F12" s="232" t="s">
        <v>41</v>
      </c>
      <c r="G12" s="232" t="s">
        <v>42</v>
      </c>
      <c r="H12" s="242">
        <v>0.98</v>
      </c>
      <c r="I12" s="143">
        <v>28</v>
      </c>
      <c r="J12" s="143">
        <v>29</v>
      </c>
      <c r="K12" s="388">
        <f t="shared" si="0"/>
        <v>0.96551724137931039</v>
      </c>
      <c r="L12" s="244"/>
      <c r="M12" s="375"/>
    </row>
    <row r="13" spans="1:13" ht="71.25" customHeight="1" x14ac:dyDescent="0.25">
      <c r="A13" s="239" t="s">
        <v>43</v>
      </c>
      <c r="B13" s="240" t="s">
        <v>15</v>
      </c>
      <c r="C13" s="241">
        <v>10</v>
      </c>
      <c r="D13" s="241" t="s">
        <v>16</v>
      </c>
      <c r="E13" s="241" t="s">
        <v>17</v>
      </c>
      <c r="F13" s="231" t="s">
        <v>44</v>
      </c>
      <c r="G13" s="231" t="s">
        <v>45</v>
      </c>
      <c r="H13" s="242">
        <v>0.98</v>
      </c>
      <c r="I13" s="282">
        <v>13</v>
      </c>
      <c r="J13" s="282">
        <v>13</v>
      </c>
      <c r="K13" s="388">
        <f t="shared" si="0"/>
        <v>1</v>
      </c>
      <c r="L13" s="251"/>
      <c r="M13" s="371"/>
    </row>
    <row r="14" spans="1:13" ht="45" x14ac:dyDescent="0.25">
      <c r="A14" s="247" t="s">
        <v>46</v>
      </c>
      <c r="B14" s="248" t="s">
        <v>15</v>
      </c>
      <c r="C14" s="249">
        <v>11</v>
      </c>
      <c r="D14" s="249" t="s">
        <v>16</v>
      </c>
      <c r="E14" s="249" t="s">
        <v>17</v>
      </c>
      <c r="F14" s="232" t="s">
        <v>47</v>
      </c>
      <c r="G14" s="232" t="s">
        <v>48</v>
      </c>
      <c r="H14" s="242">
        <v>0.97</v>
      </c>
      <c r="I14" s="143">
        <v>255</v>
      </c>
      <c r="J14" s="143">
        <v>255</v>
      </c>
      <c r="K14" s="388">
        <f t="shared" si="0"/>
        <v>1</v>
      </c>
      <c r="L14" s="244"/>
      <c r="M14" s="375"/>
    </row>
    <row r="15" spans="1:13" ht="75" x14ac:dyDescent="0.25">
      <c r="A15" s="239" t="s">
        <v>49</v>
      </c>
      <c r="B15" s="240" t="s">
        <v>28</v>
      </c>
      <c r="C15" s="241">
        <v>12</v>
      </c>
      <c r="D15" s="241" t="s">
        <v>50</v>
      </c>
      <c r="E15" s="241" t="s">
        <v>50</v>
      </c>
      <c r="F15" s="231" t="s">
        <v>51</v>
      </c>
      <c r="G15" s="231" t="s">
        <v>52</v>
      </c>
      <c r="H15" s="242">
        <v>0.85</v>
      </c>
      <c r="I15" s="282">
        <v>0</v>
      </c>
      <c r="J15" s="282">
        <v>0</v>
      </c>
      <c r="K15" s="385"/>
      <c r="L15" s="394"/>
      <c r="M15" s="374"/>
    </row>
    <row r="16" spans="1:13" ht="45" x14ac:dyDescent="0.25">
      <c r="A16" s="247" t="s">
        <v>53</v>
      </c>
      <c r="B16" s="248" t="s">
        <v>28</v>
      </c>
      <c r="C16" s="249">
        <v>13</v>
      </c>
      <c r="D16" s="249" t="s">
        <v>50</v>
      </c>
      <c r="E16" s="249" t="s">
        <v>50</v>
      </c>
      <c r="F16" s="232" t="s">
        <v>54</v>
      </c>
      <c r="G16" s="258" t="s">
        <v>55</v>
      </c>
      <c r="H16" s="242">
        <v>0.85</v>
      </c>
      <c r="I16" s="389">
        <v>1</v>
      </c>
      <c r="J16" s="389">
        <v>1</v>
      </c>
      <c r="K16" s="388">
        <f t="shared" si="0"/>
        <v>1</v>
      </c>
      <c r="L16" s="395"/>
      <c r="M16" s="373"/>
    </row>
    <row r="17" spans="1:13" ht="60" x14ac:dyDescent="0.25">
      <c r="A17" s="239" t="s">
        <v>56</v>
      </c>
      <c r="B17" s="240" t="s">
        <v>15</v>
      </c>
      <c r="C17" s="241">
        <v>14</v>
      </c>
      <c r="D17" s="241" t="s">
        <v>16</v>
      </c>
      <c r="E17" s="241" t="s">
        <v>50</v>
      </c>
      <c r="F17" s="231" t="s">
        <v>57</v>
      </c>
      <c r="G17" s="231" t="s">
        <v>58</v>
      </c>
      <c r="H17" s="242">
        <v>0.92</v>
      </c>
      <c r="I17" s="143">
        <v>49</v>
      </c>
      <c r="J17" s="143">
        <v>50</v>
      </c>
      <c r="K17" s="388">
        <f t="shared" si="0"/>
        <v>0.98</v>
      </c>
      <c r="L17" s="383"/>
      <c r="M17" s="376"/>
    </row>
    <row r="18" spans="1:13" ht="60" x14ac:dyDescent="0.25">
      <c r="A18" s="247" t="s">
        <v>59</v>
      </c>
      <c r="B18" s="248" t="s">
        <v>28</v>
      </c>
      <c r="C18" s="249">
        <v>15</v>
      </c>
      <c r="D18" s="249" t="s">
        <v>17</v>
      </c>
      <c r="E18" s="249" t="s">
        <v>50</v>
      </c>
      <c r="F18" s="232" t="s">
        <v>60</v>
      </c>
      <c r="G18" s="232" t="s">
        <v>61</v>
      </c>
      <c r="H18" s="242">
        <v>0.99</v>
      </c>
      <c r="I18" s="393">
        <v>0</v>
      </c>
      <c r="J18" s="393">
        <v>0</v>
      </c>
      <c r="K18" s="385"/>
      <c r="L18" s="395"/>
      <c r="M18" s="357"/>
    </row>
    <row r="19" spans="1:13" ht="60" x14ac:dyDescent="0.25">
      <c r="A19" s="239" t="s">
        <v>62</v>
      </c>
      <c r="B19" s="240" t="s">
        <v>28</v>
      </c>
      <c r="C19" s="241">
        <v>16</v>
      </c>
      <c r="D19" s="241" t="s">
        <v>16</v>
      </c>
      <c r="E19" s="241" t="s">
        <v>50</v>
      </c>
      <c r="F19" s="231" t="s">
        <v>63</v>
      </c>
      <c r="G19" s="231" t="s">
        <v>64</v>
      </c>
      <c r="H19" s="242">
        <v>0.95</v>
      </c>
      <c r="I19" s="391">
        <v>0</v>
      </c>
      <c r="J19" s="391">
        <v>0</v>
      </c>
      <c r="K19" s="385"/>
      <c r="L19" s="392"/>
      <c r="M19" s="361"/>
    </row>
    <row r="20" spans="1:13" ht="75" x14ac:dyDescent="0.25">
      <c r="A20" s="247" t="s">
        <v>62</v>
      </c>
      <c r="B20" s="248" t="s">
        <v>28</v>
      </c>
      <c r="C20" s="249">
        <v>17</v>
      </c>
      <c r="D20" s="249" t="s">
        <v>16</v>
      </c>
      <c r="E20" s="249" t="s">
        <v>16</v>
      </c>
      <c r="F20" s="232" t="s">
        <v>65</v>
      </c>
      <c r="G20" s="232" t="s">
        <v>66</v>
      </c>
      <c r="H20" s="242">
        <v>0.97</v>
      </c>
      <c r="I20" s="393">
        <v>11</v>
      </c>
      <c r="J20" s="393">
        <v>11</v>
      </c>
      <c r="K20" s="388">
        <f t="shared" si="0"/>
        <v>1</v>
      </c>
      <c r="L20" s="146"/>
      <c r="M20" s="357"/>
    </row>
    <row r="21" spans="1:13" ht="75" x14ac:dyDescent="0.2">
      <c r="A21" s="239" t="s">
        <v>62</v>
      </c>
      <c r="B21" s="240" t="s">
        <v>28</v>
      </c>
      <c r="C21" s="241">
        <v>18</v>
      </c>
      <c r="D21" s="241" t="s">
        <v>16</v>
      </c>
      <c r="E21" s="241" t="s">
        <v>50</v>
      </c>
      <c r="F21" s="231" t="s">
        <v>67</v>
      </c>
      <c r="G21" s="231" t="s">
        <v>68</v>
      </c>
      <c r="H21" s="242">
        <v>0.97</v>
      </c>
      <c r="I21" s="391">
        <v>0</v>
      </c>
      <c r="J21" s="391">
        <v>0</v>
      </c>
      <c r="K21" s="385"/>
      <c r="L21" s="392"/>
      <c r="M21" s="400"/>
    </row>
    <row r="22" spans="1:13" ht="75.75" thickBot="1" x14ac:dyDescent="0.3">
      <c r="A22" s="247" t="s">
        <v>62</v>
      </c>
      <c r="B22" s="248" t="s">
        <v>28</v>
      </c>
      <c r="C22" s="249">
        <v>19</v>
      </c>
      <c r="D22" s="249" t="s">
        <v>16</v>
      </c>
      <c r="E22" s="249" t="s">
        <v>50</v>
      </c>
      <c r="F22" s="232" t="s">
        <v>69</v>
      </c>
      <c r="G22" s="232" t="s">
        <v>70</v>
      </c>
      <c r="H22" s="242">
        <v>0.99</v>
      </c>
      <c r="I22" s="393">
        <v>128</v>
      </c>
      <c r="J22" s="393">
        <v>73</v>
      </c>
      <c r="K22" s="388">
        <f t="shared" si="0"/>
        <v>1.7534246575342465</v>
      </c>
      <c r="L22" s="395"/>
      <c r="M22" s="438"/>
    </row>
    <row r="23" spans="1:13" ht="60.75" thickBot="1" x14ac:dyDescent="0.3">
      <c r="A23" s="239" t="s">
        <v>62</v>
      </c>
      <c r="B23" s="240" t="s">
        <v>28</v>
      </c>
      <c r="C23" s="241">
        <v>20</v>
      </c>
      <c r="D23" s="241" t="s">
        <v>16</v>
      </c>
      <c r="E23" s="241" t="s">
        <v>50</v>
      </c>
      <c r="F23" s="231" t="s">
        <v>71</v>
      </c>
      <c r="G23" s="231" t="s">
        <v>72</v>
      </c>
      <c r="H23" s="242">
        <v>0.99</v>
      </c>
      <c r="I23" s="391">
        <v>1</v>
      </c>
      <c r="J23" s="391">
        <v>1</v>
      </c>
      <c r="K23" s="388">
        <f t="shared" si="0"/>
        <v>1</v>
      </c>
      <c r="L23" s="144"/>
      <c r="M23" s="401"/>
    </row>
    <row r="24" spans="1:13" ht="45" x14ac:dyDescent="0.25">
      <c r="A24" s="247" t="s">
        <v>73</v>
      </c>
      <c r="B24" s="248" t="s">
        <v>28</v>
      </c>
      <c r="C24" s="249">
        <v>21</v>
      </c>
      <c r="D24" s="249" t="s">
        <v>16</v>
      </c>
      <c r="E24" s="249" t="s">
        <v>16</v>
      </c>
      <c r="F24" s="232" t="s">
        <v>74</v>
      </c>
      <c r="G24" s="232" t="s">
        <v>75</v>
      </c>
      <c r="H24" s="242" t="s">
        <v>76</v>
      </c>
      <c r="I24" s="143"/>
      <c r="J24" s="143"/>
      <c r="K24" s="281" t="s">
        <v>310</v>
      </c>
      <c r="L24" s="383"/>
      <c r="M24" s="376"/>
    </row>
    <row r="25" spans="1:13" ht="45" x14ac:dyDescent="0.25">
      <c r="A25" s="239" t="s">
        <v>77</v>
      </c>
      <c r="B25" s="240" t="s">
        <v>15</v>
      </c>
      <c r="C25" s="241">
        <v>22</v>
      </c>
      <c r="D25" s="241" t="s">
        <v>16</v>
      </c>
      <c r="E25" s="241" t="s">
        <v>16</v>
      </c>
      <c r="F25" s="231" t="s">
        <v>78</v>
      </c>
      <c r="G25" s="231" t="s">
        <v>79</v>
      </c>
      <c r="H25" s="242" t="s">
        <v>80</v>
      </c>
      <c r="I25" s="143"/>
      <c r="J25" s="143"/>
      <c r="K25" s="396" t="s">
        <v>311</v>
      </c>
      <c r="L25" s="244"/>
      <c r="M25" s="375"/>
    </row>
    <row r="26" spans="1:13" ht="30" x14ac:dyDescent="0.25">
      <c r="A26" s="247" t="s">
        <v>81</v>
      </c>
      <c r="B26" s="248" t="s">
        <v>15</v>
      </c>
      <c r="C26" s="249">
        <v>23</v>
      </c>
      <c r="D26" s="249" t="s">
        <v>16</v>
      </c>
      <c r="E26" s="249" t="s">
        <v>16</v>
      </c>
      <c r="F26" s="232" t="s">
        <v>82</v>
      </c>
      <c r="G26" s="232"/>
      <c r="H26" s="242">
        <v>0.9</v>
      </c>
      <c r="I26" s="143">
        <v>36</v>
      </c>
      <c r="J26" s="143">
        <v>36</v>
      </c>
      <c r="K26" s="388">
        <f t="shared" si="0"/>
        <v>1</v>
      </c>
      <c r="L26" s="244"/>
      <c r="M26" s="379"/>
    </row>
    <row r="27" spans="1:13" ht="45" x14ac:dyDescent="0.25">
      <c r="A27" s="239" t="s">
        <v>83</v>
      </c>
      <c r="B27" s="240" t="s">
        <v>15</v>
      </c>
      <c r="C27" s="241">
        <v>24</v>
      </c>
      <c r="D27" s="241" t="s">
        <v>16</v>
      </c>
      <c r="E27" s="241" t="s">
        <v>16</v>
      </c>
      <c r="F27" s="231" t="s">
        <v>84</v>
      </c>
      <c r="G27" s="231" t="s">
        <v>85</v>
      </c>
      <c r="H27" s="242">
        <v>0.98</v>
      </c>
      <c r="I27" s="143">
        <v>132</v>
      </c>
      <c r="J27" s="143">
        <v>132</v>
      </c>
      <c r="K27" s="388">
        <f t="shared" si="0"/>
        <v>1</v>
      </c>
      <c r="L27" s="250"/>
      <c r="M27" s="379"/>
    </row>
    <row r="28" spans="1:13" ht="60" x14ac:dyDescent="0.25">
      <c r="A28" s="247" t="s">
        <v>86</v>
      </c>
      <c r="B28" s="248" t="s">
        <v>87</v>
      </c>
      <c r="C28" s="264">
        <v>26</v>
      </c>
      <c r="D28" s="249" t="s">
        <v>16</v>
      </c>
      <c r="E28" s="249" t="s">
        <v>50</v>
      </c>
      <c r="F28" s="232" t="s">
        <v>88</v>
      </c>
      <c r="G28" s="232" t="s">
        <v>89</v>
      </c>
      <c r="H28" s="242">
        <v>1</v>
      </c>
      <c r="I28" s="141">
        <v>62</v>
      </c>
      <c r="J28" s="141">
        <v>62</v>
      </c>
      <c r="K28" s="265">
        <v>1</v>
      </c>
      <c r="L28" s="265"/>
      <c r="M28" s="373"/>
    </row>
    <row r="29" spans="1:13" ht="60" x14ac:dyDescent="0.25">
      <c r="A29" s="239" t="s">
        <v>83</v>
      </c>
      <c r="B29" s="240" t="s">
        <v>15</v>
      </c>
      <c r="C29" s="241">
        <v>27</v>
      </c>
      <c r="D29" s="241" t="s">
        <v>16</v>
      </c>
      <c r="E29" s="241" t="s">
        <v>90</v>
      </c>
      <c r="F29" s="231" t="s">
        <v>91</v>
      </c>
      <c r="G29" s="231" t="s">
        <v>92</v>
      </c>
      <c r="H29" s="242">
        <v>0.98</v>
      </c>
      <c r="I29" s="143">
        <v>0</v>
      </c>
      <c r="J29" s="143">
        <v>0</v>
      </c>
      <c r="K29" s="385"/>
      <c r="L29" s="383"/>
      <c r="M29" s="371"/>
    </row>
    <row r="30" spans="1:13" ht="75" x14ac:dyDescent="0.25">
      <c r="A30" s="247" t="s">
        <v>86</v>
      </c>
      <c r="B30" s="248" t="s">
        <v>87</v>
      </c>
      <c r="C30" s="264">
        <v>28</v>
      </c>
      <c r="D30" s="249" t="s">
        <v>16</v>
      </c>
      <c r="E30" s="249" t="s">
        <v>90</v>
      </c>
      <c r="F30" s="232" t="s">
        <v>93</v>
      </c>
      <c r="G30" s="232" t="s">
        <v>94</v>
      </c>
      <c r="H30" s="242">
        <v>0.98</v>
      </c>
      <c r="I30" s="255">
        <v>1</v>
      </c>
      <c r="J30" s="255">
        <v>1</v>
      </c>
      <c r="K30" s="138">
        <v>1</v>
      </c>
      <c r="L30" s="249"/>
      <c r="M30" s="373"/>
    </row>
    <row r="31" spans="1:13" ht="75" x14ac:dyDescent="0.25">
      <c r="A31" s="239" t="s">
        <v>83</v>
      </c>
      <c r="B31" s="240" t="s">
        <v>15</v>
      </c>
      <c r="C31" s="241">
        <v>29</v>
      </c>
      <c r="D31" s="241" t="s">
        <v>16</v>
      </c>
      <c r="E31" s="241" t="s">
        <v>17</v>
      </c>
      <c r="F31" s="231" t="s">
        <v>95</v>
      </c>
      <c r="G31" s="231" t="s">
        <v>96</v>
      </c>
      <c r="H31" s="242">
        <v>0.99</v>
      </c>
      <c r="I31" s="143">
        <v>0</v>
      </c>
      <c r="J31" s="143">
        <v>0</v>
      </c>
      <c r="K31" s="385"/>
      <c r="L31" s="383"/>
      <c r="M31" s="376"/>
    </row>
    <row r="32" spans="1:13" ht="60" x14ac:dyDescent="0.25">
      <c r="A32" s="247" t="s">
        <v>86</v>
      </c>
      <c r="B32" s="248" t="s">
        <v>87</v>
      </c>
      <c r="C32" s="264">
        <v>30</v>
      </c>
      <c r="D32" s="249" t="s">
        <v>16</v>
      </c>
      <c r="E32" s="249" t="s">
        <v>17</v>
      </c>
      <c r="F32" s="232" t="s">
        <v>97</v>
      </c>
      <c r="G32" s="232" t="s">
        <v>98</v>
      </c>
      <c r="H32" s="242">
        <v>0.98</v>
      </c>
      <c r="I32" s="141">
        <v>1</v>
      </c>
      <c r="J32" s="141">
        <v>1</v>
      </c>
      <c r="K32" s="591">
        <v>1</v>
      </c>
      <c r="L32" s="373"/>
      <c r="M32" s="373"/>
    </row>
    <row r="33" spans="1:13" ht="60" x14ac:dyDescent="0.25">
      <c r="A33" s="239" t="s">
        <v>86</v>
      </c>
      <c r="B33" s="240" t="s">
        <v>87</v>
      </c>
      <c r="C33" s="266">
        <v>31</v>
      </c>
      <c r="D33" s="241" t="s">
        <v>16</v>
      </c>
      <c r="E33" s="241" t="s">
        <v>17</v>
      </c>
      <c r="F33" s="231" t="s">
        <v>99</v>
      </c>
      <c r="G33" s="231" t="s">
        <v>100</v>
      </c>
      <c r="H33" s="242">
        <v>0.98</v>
      </c>
      <c r="I33" s="139">
        <v>0</v>
      </c>
      <c r="J33" s="139">
        <v>0</v>
      </c>
      <c r="K33" s="397"/>
      <c r="L33" s="374"/>
      <c r="M33" s="373"/>
    </row>
    <row r="34" spans="1:13" ht="45" x14ac:dyDescent="0.25">
      <c r="A34" s="247" t="s">
        <v>101</v>
      </c>
      <c r="B34" s="248" t="s">
        <v>15</v>
      </c>
      <c r="C34" s="249">
        <v>32</v>
      </c>
      <c r="D34" s="249" t="s">
        <v>16</v>
      </c>
      <c r="E34" s="249" t="s">
        <v>17</v>
      </c>
      <c r="F34" s="232" t="s">
        <v>102</v>
      </c>
      <c r="G34" s="232" t="s">
        <v>58</v>
      </c>
      <c r="H34" s="242">
        <v>0.98</v>
      </c>
      <c r="I34" s="143"/>
      <c r="J34" s="143"/>
      <c r="K34" s="388" t="s">
        <v>312</v>
      </c>
      <c r="L34" s="244"/>
      <c r="M34" s="379"/>
    </row>
    <row r="35" spans="1:13" ht="60" x14ac:dyDescent="0.25">
      <c r="A35" s="239" t="s">
        <v>86</v>
      </c>
      <c r="B35" s="240" t="s">
        <v>87</v>
      </c>
      <c r="C35" s="266">
        <v>33</v>
      </c>
      <c r="D35" s="241" t="s">
        <v>16</v>
      </c>
      <c r="E35" s="241" t="s">
        <v>16</v>
      </c>
      <c r="F35" s="231" t="s">
        <v>103</v>
      </c>
      <c r="G35" s="231" t="s">
        <v>104</v>
      </c>
      <c r="H35" s="242">
        <v>0.95</v>
      </c>
      <c r="I35" s="139">
        <v>31</v>
      </c>
      <c r="J35" s="139">
        <v>31</v>
      </c>
      <c r="K35" s="591">
        <v>1</v>
      </c>
      <c r="L35" s="266"/>
      <c r="M35" s="374"/>
    </row>
    <row r="36" spans="1:13" ht="60" x14ac:dyDescent="0.25">
      <c r="A36" s="247" t="s">
        <v>86</v>
      </c>
      <c r="B36" s="248" t="s">
        <v>87</v>
      </c>
      <c r="C36" s="264">
        <v>34</v>
      </c>
      <c r="D36" s="249" t="s">
        <v>16</v>
      </c>
      <c r="E36" s="249" t="s">
        <v>16</v>
      </c>
      <c r="F36" s="232" t="s">
        <v>105</v>
      </c>
      <c r="G36" s="232" t="s">
        <v>104</v>
      </c>
      <c r="H36" s="242">
        <v>0.95</v>
      </c>
      <c r="I36" s="141">
        <v>10</v>
      </c>
      <c r="J36" s="141">
        <v>10</v>
      </c>
      <c r="K36" s="591">
        <v>1</v>
      </c>
      <c r="L36" s="249"/>
      <c r="M36" s="374"/>
    </row>
    <row r="37" spans="1:13" ht="60" x14ac:dyDescent="0.25">
      <c r="A37" s="239" t="s">
        <v>86</v>
      </c>
      <c r="B37" s="240" t="s">
        <v>87</v>
      </c>
      <c r="C37" s="266">
        <v>35</v>
      </c>
      <c r="D37" s="241" t="s">
        <v>16</v>
      </c>
      <c r="E37" s="241" t="s">
        <v>16</v>
      </c>
      <c r="F37" s="231" t="s">
        <v>106</v>
      </c>
      <c r="G37" s="231" t="s">
        <v>107</v>
      </c>
      <c r="H37" s="242">
        <v>0.95</v>
      </c>
      <c r="I37" s="139">
        <v>0</v>
      </c>
      <c r="J37" s="139">
        <v>0</v>
      </c>
      <c r="K37" s="397"/>
      <c r="L37" s="374"/>
      <c r="M37" s="374"/>
    </row>
    <row r="38" spans="1:13" ht="75" x14ac:dyDescent="0.25">
      <c r="A38" s="247" t="s">
        <v>86</v>
      </c>
      <c r="B38" s="248" t="s">
        <v>87</v>
      </c>
      <c r="C38" s="264">
        <v>36</v>
      </c>
      <c r="D38" s="249" t="s">
        <v>16</v>
      </c>
      <c r="E38" s="249" t="s">
        <v>17</v>
      </c>
      <c r="F38" s="232" t="s">
        <v>108</v>
      </c>
      <c r="G38" s="232" t="s">
        <v>109</v>
      </c>
      <c r="H38" s="242">
        <v>0.95</v>
      </c>
      <c r="I38" s="141">
        <v>0</v>
      </c>
      <c r="J38" s="141">
        <v>0</v>
      </c>
      <c r="K38" s="384"/>
      <c r="L38" s="373"/>
      <c r="M38" s="374"/>
    </row>
    <row r="39" spans="1:13" ht="75" x14ac:dyDescent="0.25">
      <c r="A39" s="239" t="s">
        <v>86</v>
      </c>
      <c r="B39" s="240" t="s">
        <v>87</v>
      </c>
      <c r="C39" s="266">
        <v>37</v>
      </c>
      <c r="D39" s="241" t="s">
        <v>16</v>
      </c>
      <c r="E39" s="241" t="s">
        <v>17</v>
      </c>
      <c r="F39" s="231" t="s">
        <v>110</v>
      </c>
      <c r="G39" s="231" t="s">
        <v>109</v>
      </c>
      <c r="H39" s="242">
        <v>0.95</v>
      </c>
      <c r="I39" s="139">
        <v>0</v>
      </c>
      <c r="J39" s="139">
        <v>0</v>
      </c>
      <c r="K39" s="397"/>
      <c r="L39" s="374"/>
      <c r="M39" s="374"/>
    </row>
    <row r="40" spans="1:13" ht="75" x14ac:dyDescent="0.25">
      <c r="A40" s="247" t="s">
        <v>101</v>
      </c>
      <c r="B40" s="248" t="s">
        <v>15</v>
      </c>
      <c r="C40" s="249">
        <v>38</v>
      </c>
      <c r="D40" s="249" t="s">
        <v>16</v>
      </c>
      <c r="E40" s="249" t="s">
        <v>17</v>
      </c>
      <c r="F40" s="232" t="s">
        <v>111</v>
      </c>
      <c r="G40" s="232" t="s">
        <v>112</v>
      </c>
      <c r="H40" s="242">
        <v>0.95</v>
      </c>
      <c r="I40" s="143">
        <v>0</v>
      </c>
      <c r="J40" s="143">
        <v>0</v>
      </c>
      <c r="K40" s="385"/>
      <c r="L40" s="383"/>
      <c r="M40" s="375"/>
    </row>
    <row r="41" spans="1:13" ht="75" x14ac:dyDescent="0.25">
      <c r="A41" s="239" t="s">
        <v>101</v>
      </c>
      <c r="B41" s="240" t="s">
        <v>15</v>
      </c>
      <c r="C41" s="241">
        <v>39</v>
      </c>
      <c r="D41" s="241" t="s">
        <v>16</v>
      </c>
      <c r="E41" s="241" t="s">
        <v>17</v>
      </c>
      <c r="F41" s="231" t="s">
        <v>113</v>
      </c>
      <c r="G41" s="231" t="s">
        <v>114</v>
      </c>
      <c r="H41" s="242">
        <v>0.95</v>
      </c>
      <c r="I41" s="143">
        <v>0</v>
      </c>
      <c r="J41" s="143">
        <v>0</v>
      </c>
      <c r="K41" s="385"/>
      <c r="L41" s="383"/>
      <c r="M41" s="375"/>
    </row>
    <row r="42" spans="1:13" ht="75" x14ac:dyDescent="0.25">
      <c r="A42" s="247" t="s">
        <v>101</v>
      </c>
      <c r="B42" s="248" t="s">
        <v>15</v>
      </c>
      <c r="C42" s="249">
        <v>40</v>
      </c>
      <c r="D42" s="249" t="s">
        <v>16</v>
      </c>
      <c r="E42" s="249" t="s">
        <v>17</v>
      </c>
      <c r="F42" s="232" t="s">
        <v>115</v>
      </c>
      <c r="G42" s="232" t="s">
        <v>109</v>
      </c>
      <c r="H42" s="242">
        <v>0.95</v>
      </c>
      <c r="I42" s="143">
        <v>0</v>
      </c>
      <c r="J42" s="143">
        <v>0</v>
      </c>
      <c r="K42" s="385"/>
      <c r="L42" s="383"/>
      <c r="M42" s="375"/>
    </row>
    <row r="43" spans="1:13" ht="75" x14ac:dyDescent="0.25">
      <c r="A43" s="239" t="s">
        <v>101</v>
      </c>
      <c r="B43" s="240" t="s">
        <v>15</v>
      </c>
      <c r="C43" s="241">
        <v>41</v>
      </c>
      <c r="D43" s="241" t="s">
        <v>16</v>
      </c>
      <c r="E43" s="241" t="s">
        <v>17</v>
      </c>
      <c r="F43" s="231" t="s">
        <v>116</v>
      </c>
      <c r="G43" s="231" t="s">
        <v>117</v>
      </c>
      <c r="H43" s="242">
        <v>0.97</v>
      </c>
      <c r="I43" s="143">
        <v>0</v>
      </c>
      <c r="J43" s="143">
        <v>0</v>
      </c>
      <c r="K43" s="385"/>
      <c r="L43" s="386"/>
      <c r="M43" s="375"/>
    </row>
    <row r="44" spans="1:13" ht="75" x14ac:dyDescent="0.25">
      <c r="A44" s="247" t="s">
        <v>86</v>
      </c>
      <c r="B44" s="248" t="s">
        <v>87</v>
      </c>
      <c r="C44" s="264">
        <v>42</v>
      </c>
      <c r="D44" s="249" t="s">
        <v>16</v>
      </c>
      <c r="E44" s="249" t="s">
        <v>17</v>
      </c>
      <c r="F44" s="232" t="s">
        <v>118</v>
      </c>
      <c r="G44" s="232" t="s">
        <v>119</v>
      </c>
      <c r="H44" s="242">
        <v>0.98</v>
      </c>
      <c r="I44" s="255">
        <v>248</v>
      </c>
      <c r="J44" s="255">
        <v>248</v>
      </c>
      <c r="K44" s="138">
        <v>1</v>
      </c>
      <c r="L44" s="249"/>
      <c r="M44" s="373"/>
    </row>
    <row r="45" spans="1:13" ht="75" x14ac:dyDescent="0.25">
      <c r="A45" s="239" t="s">
        <v>86</v>
      </c>
      <c r="B45" s="240" t="s">
        <v>87</v>
      </c>
      <c r="C45" s="266">
        <v>43</v>
      </c>
      <c r="D45" s="241" t="s">
        <v>16</v>
      </c>
      <c r="E45" s="241" t="s">
        <v>16</v>
      </c>
      <c r="F45" s="231" t="s">
        <v>118</v>
      </c>
      <c r="G45" s="231" t="s">
        <v>120</v>
      </c>
      <c r="H45" s="242">
        <v>0.98</v>
      </c>
      <c r="I45" s="243">
        <v>1426</v>
      </c>
      <c r="J45" s="267">
        <v>1426</v>
      </c>
      <c r="K45" s="281">
        <v>1</v>
      </c>
      <c r="L45" s="249"/>
      <c r="M45" s="374"/>
    </row>
    <row r="46" spans="1:13" ht="75" x14ac:dyDescent="0.25">
      <c r="A46" s="247" t="s">
        <v>86</v>
      </c>
      <c r="B46" s="248" t="s">
        <v>87</v>
      </c>
      <c r="C46" s="264">
        <v>44</v>
      </c>
      <c r="D46" s="249" t="s">
        <v>16</v>
      </c>
      <c r="E46" s="249" t="s">
        <v>50</v>
      </c>
      <c r="F46" s="232" t="s">
        <v>121</v>
      </c>
      <c r="G46" s="232" t="s">
        <v>122</v>
      </c>
      <c r="H46" s="242">
        <v>0.98</v>
      </c>
      <c r="I46" s="575">
        <v>0</v>
      </c>
      <c r="J46" s="575">
        <v>0</v>
      </c>
      <c r="K46" s="397"/>
      <c r="L46" s="374"/>
      <c r="M46" s="374"/>
    </row>
    <row r="47" spans="1:13" ht="75" x14ac:dyDescent="0.25">
      <c r="A47" s="239" t="s">
        <v>86</v>
      </c>
      <c r="B47" s="240" t="s">
        <v>87</v>
      </c>
      <c r="C47" s="266">
        <v>45</v>
      </c>
      <c r="D47" s="241" t="s">
        <v>16</v>
      </c>
      <c r="E47" s="241" t="s">
        <v>50</v>
      </c>
      <c r="F47" s="231" t="s">
        <v>123</v>
      </c>
      <c r="G47" s="231" t="s">
        <v>124</v>
      </c>
      <c r="H47" s="242">
        <v>0.9</v>
      </c>
      <c r="I47" s="575">
        <v>0</v>
      </c>
      <c r="J47" s="575">
        <v>0</v>
      </c>
      <c r="K47" s="397"/>
      <c r="L47" s="374"/>
      <c r="M47" s="374"/>
    </row>
    <row r="48" spans="1:13" ht="105" x14ac:dyDescent="0.25">
      <c r="A48" s="247" t="s">
        <v>86</v>
      </c>
      <c r="B48" s="248" t="s">
        <v>87</v>
      </c>
      <c r="C48" s="264">
        <v>46</v>
      </c>
      <c r="D48" s="249" t="s">
        <v>16</v>
      </c>
      <c r="E48" s="249" t="s">
        <v>50</v>
      </c>
      <c r="F48" s="232" t="s">
        <v>125</v>
      </c>
      <c r="G48" s="232" t="s">
        <v>126</v>
      </c>
      <c r="H48" s="242">
        <v>0.99</v>
      </c>
      <c r="I48" s="351">
        <v>0</v>
      </c>
      <c r="J48" s="351">
        <v>0</v>
      </c>
      <c r="K48" s="384"/>
      <c r="L48" s="373"/>
      <c r="M48" s="374"/>
    </row>
    <row r="49" spans="1:13" ht="75" x14ac:dyDescent="0.25">
      <c r="A49" s="239" t="s">
        <v>127</v>
      </c>
      <c r="B49" s="240" t="s">
        <v>28</v>
      </c>
      <c r="C49" s="241">
        <v>47</v>
      </c>
      <c r="D49" s="241" t="s">
        <v>16</v>
      </c>
      <c r="E49" s="241" t="s">
        <v>16</v>
      </c>
      <c r="F49" s="231" t="s">
        <v>128</v>
      </c>
      <c r="G49" s="231" t="s">
        <v>129</v>
      </c>
      <c r="H49" s="242">
        <v>0.95</v>
      </c>
      <c r="I49" s="391">
        <v>80</v>
      </c>
      <c r="J49" s="391">
        <v>80</v>
      </c>
      <c r="K49" s="138">
        <f t="shared" si="0"/>
        <v>1</v>
      </c>
      <c r="L49" s="144"/>
      <c r="M49" s="241"/>
    </row>
    <row r="50" spans="1:13" ht="75" x14ac:dyDescent="0.25">
      <c r="A50" s="247" t="s">
        <v>127</v>
      </c>
      <c r="B50" s="248" t="s">
        <v>28</v>
      </c>
      <c r="C50" s="249">
        <v>48</v>
      </c>
      <c r="D50" s="249" t="s">
        <v>16</v>
      </c>
      <c r="E50" s="249" t="s">
        <v>16</v>
      </c>
      <c r="F50" s="232" t="s">
        <v>130</v>
      </c>
      <c r="G50" s="232" t="s">
        <v>129</v>
      </c>
      <c r="H50" s="242">
        <v>0.9</v>
      </c>
      <c r="I50" s="393">
        <v>0</v>
      </c>
      <c r="J50" s="393">
        <v>0</v>
      </c>
      <c r="K50" s="385"/>
      <c r="L50" s="395"/>
      <c r="M50" s="558"/>
    </row>
    <row r="51" spans="1:13" ht="90" x14ac:dyDescent="0.25">
      <c r="A51" s="239" t="s">
        <v>127</v>
      </c>
      <c r="B51" s="240" t="s">
        <v>15</v>
      </c>
      <c r="C51" s="241">
        <v>49</v>
      </c>
      <c r="D51" s="241" t="s">
        <v>16</v>
      </c>
      <c r="E51" s="241" t="s">
        <v>17</v>
      </c>
      <c r="F51" s="231" t="s">
        <v>131</v>
      </c>
      <c r="G51" s="231" t="s">
        <v>132</v>
      </c>
      <c r="H51" s="242">
        <v>0.95</v>
      </c>
      <c r="I51" s="143">
        <v>0</v>
      </c>
      <c r="J51" s="143">
        <v>0</v>
      </c>
      <c r="K51" s="385"/>
      <c r="L51" s="383"/>
      <c r="M51" s="375"/>
    </row>
    <row r="52" spans="1:13" ht="59.25" customHeight="1" x14ac:dyDescent="0.25">
      <c r="A52" s="247" t="s">
        <v>40</v>
      </c>
      <c r="B52" s="248" t="s">
        <v>28</v>
      </c>
      <c r="C52" s="249">
        <v>51</v>
      </c>
      <c r="D52" s="249" t="s">
        <v>16</v>
      </c>
      <c r="E52" s="249" t="s">
        <v>50</v>
      </c>
      <c r="F52" s="232" t="s">
        <v>133</v>
      </c>
      <c r="G52" s="232" t="s">
        <v>58</v>
      </c>
      <c r="H52" s="242">
        <v>0.98</v>
      </c>
      <c r="I52" s="393">
        <v>1</v>
      </c>
      <c r="J52" s="393">
        <v>1</v>
      </c>
      <c r="K52" s="385"/>
      <c r="L52" s="395"/>
      <c r="M52" s="558"/>
    </row>
    <row r="53" spans="1:13" ht="75" x14ac:dyDescent="0.25">
      <c r="A53" s="239" t="s">
        <v>134</v>
      </c>
      <c r="B53" s="240" t="s">
        <v>28</v>
      </c>
      <c r="C53" s="241">
        <v>52</v>
      </c>
      <c r="D53" s="241" t="s">
        <v>16</v>
      </c>
      <c r="E53" s="241" t="s">
        <v>17</v>
      </c>
      <c r="F53" s="231" t="s">
        <v>135</v>
      </c>
      <c r="G53" s="231" t="s">
        <v>136</v>
      </c>
      <c r="H53" s="242">
        <v>0.75</v>
      </c>
      <c r="I53" s="399">
        <v>143</v>
      </c>
      <c r="J53" s="393">
        <v>184</v>
      </c>
      <c r="K53" s="388">
        <f t="shared" si="0"/>
        <v>0.77717391304347827</v>
      </c>
      <c r="L53" s="144"/>
      <c r="M53" s="557"/>
    </row>
    <row r="54" spans="1:13" ht="90" x14ac:dyDescent="0.25">
      <c r="A54" s="247" t="s">
        <v>134</v>
      </c>
      <c r="B54" s="248" t="s">
        <v>28</v>
      </c>
      <c r="C54" s="249">
        <v>53</v>
      </c>
      <c r="D54" s="249" t="s">
        <v>17</v>
      </c>
      <c r="E54" s="249" t="s">
        <v>17</v>
      </c>
      <c r="F54" s="232" t="s">
        <v>137</v>
      </c>
      <c r="G54" s="232" t="s">
        <v>138</v>
      </c>
      <c r="H54" s="242"/>
      <c r="I54" s="393">
        <v>0</v>
      </c>
      <c r="J54" s="393">
        <v>0</v>
      </c>
      <c r="K54" s="385"/>
      <c r="L54" s="395"/>
      <c r="M54" s="557"/>
    </row>
    <row r="55" spans="1:13" ht="120.75" thickBot="1" x14ac:dyDescent="0.3">
      <c r="A55" s="239" t="s">
        <v>139</v>
      </c>
      <c r="B55" s="269" t="s">
        <v>28</v>
      </c>
      <c r="C55" s="241">
        <v>54</v>
      </c>
      <c r="D55" s="270" t="s">
        <v>16</v>
      </c>
      <c r="E55" s="241" t="s">
        <v>16</v>
      </c>
      <c r="F55" s="231" t="s">
        <v>140</v>
      </c>
      <c r="G55" s="231" t="s">
        <v>58</v>
      </c>
      <c r="H55" s="242"/>
      <c r="I55" s="391"/>
      <c r="J55" s="391"/>
      <c r="K55" s="281"/>
      <c r="L55" s="144"/>
      <c r="M55" s="590" t="s">
        <v>313</v>
      </c>
    </row>
    <row r="56" spans="1:13" x14ac:dyDescent="0.25">
      <c r="C56" s="2"/>
      <c r="H56" s="2" t="s">
        <v>141</v>
      </c>
    </row>
  </sheetData>
  <autoFilter ref="A3:M56">
    <sortState ref="A4:M56">
      <sortCondition ref="C3:C56"/>
    </sortState>
  </autoFilter>
  <mergeCells count="2">
    <mergeCell ref="A1:F1"/>
    <mergeCell ref="I2:J2"/>
  </mergeCells>
  <pageMargins left="0.7" right="0.7" top="0.75" bottom="0.75" header="0.3" footer="0.3"/>
  <pageSetup paperSize="8" scale="65"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M56"/>
  <sheetViews>
    <sheetView zoomScale="59" zoomScaleNormal="59" workbookViewId="0">
      <selection activeCell="L55" sqref="L55"/>
    </sheetView>
  </sheetViews>
  <sheetFormatPr defaultRowHeight="15" x14ac:dyDescent="0.25"/>
  <cols>
    <col min="1" max="1" width="16.85546875" style="2" customWidth="1"/>
    <col min="2" max="2" width="13.7109375" style="5" customWidth="1"/>
    <col min="3" max="3" width="9.140625" style="5"/>
    <col min="4" max="4" width="18.7109375" style="6" bestFit="1" customWidth="1"/>
    <col min="5" max="5" width="19.42578125" style="2" customWidth="1"/>
    <col min="6" max="6" width="32.140625" style="2" customWidth="1"/>
    <col min="7" max="7" width="31.42578125" style="2" customWidth="1"/>
    <col min="8" max="8" width="18.7109375" style="2" customWidth="1"/>
    <col min="9" max="9" width="17.140625" style="2" customWidth="1"/>
    <col min="10" max="10" width="18.5703125" style="2" customWidth="1"/>
    <col min="11" max="11" width="17.7109375" style="2" customWidth="1"/>
    <col min="12" max="12" width="16.140625" style="2" customWidth="1"/>
    <col min="13" max="13" width="27.5703125" style="2" customWidth="1"/>
    <col min="14" max="16384" width="9.140625" style="4"/>
  </cols>
  <sheetData>
    <row r="1" spans="1:13" ht="54" customHeight="1" x14ac:dyDescent="0.25">
      <c r="A1" s="607" t="s">
        <v>314</v>
      </c>
      <c r="B1" s="607"/>
      <c r="C1" s="607"/>
      <c r="D1" s="607"/>
      <c r="E1" s="607"/>
      <c r="F1" s="1"/>
      <c r="K1" s="3"/>
    </row>
    <row r="2" spans="1:13" ht="55.5" customHeight="1" thickBot="1" x14ac:dyDescent="0.3">
      <c r="G2" s="7"/>
      <c r="H2" s="3"/>
      <c r="I2" s="619" t="s">
        <v>0</v>
      </c>
      <c r="J2" s="619"/>
      <c r="K2" s="3"/>
    </row>
    <row r="3" spans="1:13" ht="75" x14ac:dyDescent="0.25">
      <c r="A3" s="8" t="s">
        <v>1</v>
      </c>
      <c r="B3" s="9" t="s">
        <v>2</v>
      </c>
      <c r="C3" s="9" t="s">
        <v>3</v>
      </c>
      <c r="D3" s="9" t="s">
        <v>4</v>
      </c>
      <c r="E3" s="9" t="s">
        <v>5</v>
      </c>
      <c r="F3" s="9" t="s">
        <v>6</v>
      </c>
      <c r="G3" s="9" t="s">
        <v>7</v>
      </c>
      <c r="H3" s="10" t="s">
        <v>8</v>
      </c>
      <c r="I3" s="11" t="s">
        <v>9</v>
      </c>
      <c r="J3" s="11" t="s">
        <v>10</v>
      </c>
      <c r="K3" s="10" t="s">
        <v>11</v>
      </c>
      <c r="L3" s="9" t="s">
        <v>12</v>
      </c>
      <c r="M3" s="12" t="s">
        <v>13</v>
      </c>
    </row>
    <row r="4" spans="1:13" ht="110.25" customHeight="1" x14ac:dyDescent="0.25">
      <c r="A4" s="13" t="s">
        <v>14</v>
      </c>
      <c r="B4" s="14" t="s">
        <v>15</v>
      </c>
      <c r="C4" s="15">
        <v>1</v>
      </c>
      <c r="D4" s="15" t="s">
        <v>16</v>
      </c>
      <c r="E4" s="16" t="s">
        <v>17</v>
      </c>
      <c r="F4" s="17" t="s">
        <v>18</v>
      </c>
      <c r="G4" s="17" t="s">
        <v>19</v>
      </c>
      <c r="H4" s="18">
        <v>0.995</v>
      </c>
      <c r="I4" s="436">
        <v>706</v>
      </c>
      <c r="J4" s="436">
        <v>720</v>
      </c>
      <c r="K4" s="600">
        <f>I4/J4</f>
        <v>0.98055555555555551</v>
      </c>
      <c r="L4" s="598"/>
      <c r="M4" s="601" t="s">
        <v>315</v>
      </c>
    </row>
    <row r="5" spans="1:13" ht="157.5" x14ac:dyDescent="0.25">
      <c r="A5" s="13" t="s">
        <v>14</v>
      </c>
      <c r="B5" s="14" t="s">
        <v>15</v>
      </c>
      <c r="C5" s="15">
        <v>2</v>
      </c>
      <c r="D5" s="15" t="s">
        <v>16</v>
      </c>
      <c r="E5" s="16" t="s">
        <v>17</v>
      </c>
      <c r="F5" s="17" t="s">
        <v>20</v>
      </c>
      <c r="G5" s="17" t="s">
        <v>21</v>
      </c>
      <c r="H5" s="18">
        <v>0.95</v>
      </c>
      <c r="I5" s="409">
        <v>158</v>
      </c>
      <c r="J5" s="409">
        <v>163</v>
      </c>
      <c r="K5" s="385">
        <f t="shared" ref="K5:K54" si="0">I5/J5</f>
        <v>0.96932515337423308</v>
      </c>
      <c r="L5" s="411"/>
      <c r="M5" s="596"/>
    </row>
    <row r="6" spans="1:13" ht="157.5" x14ac:dyDescent="0.25">
      <c r="A6" s="19" t="s">
        <v>22</v>
      </c>
      <c r="B6" s="20" t="s">
        <v>15</v>
      </c>
      <c r="C6" s="21">
        <v>3</v>
      </c>
      <c r="D6" s="21" t="s">
        <v>16</v>
      </c>
      <c r="E6" s="22" t="s">
        <v>17</v>
      </c>
      <c r="F6" s="23" t="s">
        <v>23</v>
      </c>
      <c r="G6" s="23" t="s">
        <v>24</v>
      </c>
      <c r="H6" s="18">
        <v>0.95</v>
      </c>
      <c r="I6" s="408">
        <v>60</v>
      </c>
      <c r="J6" s="408">
        <v>61</v>
      </c>
      <c r="K6" s="385">
        <f t="shared" si="0"/>
        <v>0.98360655737704916</v>
      </c>
      <c r="L6" s="410"/>
      <c r="M6" s="343"/>
    </row>
    <row r="7" spans="1:13" ht="105" x14ac:dyDescent="0.25">
      <c r="A7" s="13" t="s">
        <v>14</v>
      </c>
      <c r="B7" s="14" t="s">
        <v>15</v>
      </c>
      <c r="C7" s="15">
        <v>4</v>
      </c>
      <c r="D7" s="15" t="s">
        <v>16</v>
      </c>
      <c r="E7" s="16" t="s">
        <v>17</v>
      </c>
      <c r="F7" s="17" t="s">
        <v>25</v>
      </c>
      <c r="G7" s="17" t="s">
        <v>26</v>
      </c>
      <c r="H7" s="18">
        <v>0.95</v>
      </c>
      <c r="I7" s="414">
        <v>104</v>
      </c>
      <c r="J7" s="414">
        <v>104</v>
      </c>
      <c r="K7" s="385">
        <f t="shared" si="0"/>
        <v>1</v>
      </c>
      <c r="L7" s="415"/>
      <c r="M7" s="342"/>
    </row>
    <row r="8" spans="1:13" ht="165.75" customHeight="1" x14ac:dyDescent="0.25">
      <c r="A8" s="19" t="s">
        <v>27</v>
      </c>
      <c r="B8" s="20" t="s">
        <v>28</v>
      </c>
      <c r="C8" s="21">
        <v>5</v>
      </c>
      <c r="D8" s="21" t="s">
        <v>16</v>
      </c>
      <c r="E8" s="22" t="s">
        <v>16</v>
      </c>
      <c r="F8" s="23" t="s">
        <v>29</v>
      </c>
      <c r="G8" s="23" t="s">
        <v>30</v>
      </c>
      <c r="H8" s="18">
        <v>0.95</v>
      </c>
      <c r="I8" s="413">
        <v>8</v>
      </c>
      <c r="J8" s="413">
        <v>8</v>
      </c>
      <c r="K8" s="385">
        <f t="shared" si="0"/>
        <v>1</v>
      </c>
      <c r="L8" s="412"/>
      <c r="M8" s="343"/>
    </row>
    <row r="9" spans="1:13" ht="90" x14ac:dyDescent="0.25">
      <c r="A9" s="13" t="s">
        <v>31</v>
      </c>
      <c r="B9" s="14" t="s">
        <v>28</v>
      </c>
      <c r="C9" s="15">
        <v>6</v>
      </c>
      <c r="D9" s="15" t="s">
        <v>16</v>
      </c>
      <c r="E9" s="16" t="s">
        <v>16</v>
      </c>
      <c r="F9" s="17" t="s">
        <v>32</v>
      </c>
      <c r="G9" s="17" t="s">
        <v>33</v>
      </c>
      <c r="H9" s="18">
        <v>0.95</v>
      </c>
      <c r="I9" s="318">
        <v>0</v>
      </c>
      <c r="J9" s="318">
        <v>0</v>
      </c>
      <c r="K9" s="385"/>
      <c r="L9" s="402"/>
      <c r="M9" s="403"/>
    </row>
    <row r="10" spans="1:13" ht="90" x14ac:dyDescent="0.25">
      <c r="A10" s="19" t="s">
        <v>34</v>
      </c>
      <c r="B10" s="20" t="s">
        <v>28</v>
      </c>
      <c r="C10" s="21">
        <v>7</v>
      </c>
      <c r="D10" s="21" t="s">
        <v>16</v>
      </c>
      <c r="E10" s="22" t="s">
        <v>17</v>
      </c>
      <c r="F10" s="23" t="s">
        <v>35</v>
      </c>
      <c r="G10" s="23" t="s">
        <v>36</v>
      </c>
      <c r="H10" s="18">
        <v>0.99</v>
      </c>
      <c r="I10" s="321">
        <v>2</v>
      </c>
      <c r="J10" s="321">
        <v>2</v>
      </c>
      <c r="K10" s="385">
        <f t="shared" si="0"/>
        <v>1</v>
      </c>
      <c r="L10" s="322"/>
      <c r="M10" s="322"/>
    </row>
    <row r="11" spans="1:13" ht="203.25" customHeight="1" x14ac:dyDescent="0.25">
      <c r="A11" s="13" t="s">
        <v>37</v>
      </c>
      <c r="B11" s="14" t="s">
        <v>28</v>
      </c>
      <c r="C11" s="15">
        <v>8</v>
      </c>
      <c r="D11" s="15" t="s">
        <v>16</v>
      </c>
      <c r="E11" s="16" t="s">
        <v>17</v>
      </c>
      <c r="F11" s="17" t="s">
        <v>38</v>
      </c>
      <c r="G11" s="17" t="s">
        <v>39</v>
      </c>
      <c r="H11" s="18">
        <v>1</v>
      </c>
      <c r="I11" s="318">
        <v>2</v>
      </c>
      <c r="J11" s="318">
        <v>2</v>
      </c>
      <c r="K11" s="385">
        <f t="shared" si="0"/>
        <v>1</v>
      </c>
      <c r="L11" s="320"/>
      <c r="M11" s="320"/>
    </row>
    <row r="12" spans="1:13" ht="186" customHeight="1" x14ac:dyDescent="0.25">
      <c r="A12" s="19" t="s">
        <v>40</v>
      </c>
      <c r="B12" s="20" t="s">
        <v>15</v>
      </c>
      <c r="C12" s="21">
        <v>9</v>
      </c>
      <c r="D12" s="21" t="s">
        <v>16</v>
      </c>
      <c r="E12" s="22" t="s">
        <v>16</v>
      </c>
      <c r="F12" s="23" t="s">
        <v>41</v>
      </c>
      <c r="G12" s="23" t="s">
        <v>42</v>
      </c>
      <c r="H12" s="18">
        <v>0.98</v>
      </c>
      <c r="I12" s="417">
        <v>10</v>
      </c>
      <c r="J12" s="417">
        <v>10</v>
      </c>
      <c r="K12" s="385">
        <f t="shared" si="0"/>
        <v>1</v>
      </c>
      <c r="L12" s="416"/>
      <c r="M12" s="343"/>
    </row>
    <row r="13" spans="1:13" ht="185.25" customHeight="1" x14ac:dyDescent="0.25">
      <c r="A13" s="13" t="s">
        <v>43</v>
      </c>
      <c r="B13" s="14" t="s">
        <v>15</v>
      </c>
      <c r="C13" s="15">
        <v>10</v>
      </c>
      <c r="D13" s="15" t="s">
        <v>16</v>
      </c>
      <c r="E13" s="16" t="s">
        <v>17</v>
      </c>
      <c r="F13" s="17" t="s">
        <v>44</v>
      </c>
      <c r="G13" s="17" t="s">
        <v>45</v>
      </c>
      <c r="H13" s="18">
        <v>0.98</v>
      </c>
      <c r="I13" s="420">
        <v>9</v>
      </c>
      <c r="J13" s="420">
        <v>9</v>
      </c>
      <c r="K13" s="385">
        <f t="shared" si="0"/>
        <v>1</v>
      </c>
      <c r="L13" s="421"/>
      <c r="M13" s="342"/>
    </row>
    <row r="14" spans="1:13" ht="75" x14ac:dyDescent="0.25">
      <c r="A14" s="19" t="s">
        <v>46</v>
      </c>
      <c r="B14" s="20" t="s">
        <v>15</v>
      </c>
      <c r="C14" s="21">
        <v>11</v>
      </c>
      <c r="D14" s="21" t="s">
        <v>16</v>
      </c>
      <c r="E14" s="22" t="s">
        <v>17</v>
      </c>
      <c r="F14" s="23" t="s">
        <v>47</v>
      </c>
      <c r="G14" s="23" t="s">
        <v>48</v>
      </c>
      <c r="H14" s="18">
        <v>0.97</v>
      </c>
      <c r="I14" s="419">
        <v>209</v>
      </c>
      <c r="J14" s="419">
        <v>210</v>
      </c>
      <c r="K14" s="385">
        <f t="shared" si="0"/>
        <v>0.99523809523809526</v>
      </c>
      <c r="L14" s="418"/>
      <c r="M14" s="343"/>
    </row>
    <row r="15" spans="1:13" ht="154.5" customHeight="1" x14ac:dyDescent="0.25">
      <c r="A15" s="13" t="s">
        <v>49</v>
      </c>
      <c r="B15" s="14" t="s">
        <v>28</v>
      </c>
      <c r="C15" s="15">
        <v>12</v>
      </c>
      <c r="D15" s="15" t="s">
        <v>50</v>
      </c>
      <c r="E15" s="16" t="s">
        <v>50</v>
      </c>
      <c r="F15" s="29" t="s">
        <v>51</v>
      </c>
      <c r="G15" s="29" t="s">
        <v>52</v>
      </c>
      <c r="H15" s="18">
        <v>0.85</v>
      </c>
      <c r="I15" s="318">
        <v>0</v>
      </c>
      <c r="J15" s="318">
        <v>0</v>
      </c>
      <c r="K15" s="385" t="e">
        <f t="shared" si="0"/>
        <v>#DIV/0!</v>
      </c>
      <c r="L15" s="402"/>
      <c r="M15" s="402"/>
    </row>
    <row r="16" spans="1:13" ht="89.25" customHeight="1" x14ac:dyDescent="0.25">
      <c r="A16" s="19" t="s">
        <v>53</v>
      </c>
      <c r="B16" s="20" t="s">
        <v>28</v>
      </c>
      <c r="C16" s="21">
        <v>13</v>
      </c>
      <c r="D16" s="21" t="s">
        <v>50</v>
      </c>
      <c r="E16" s="22" t="s">
        <v>50</v>
      </c>
      <c r="F16" s="30" t="s">
        <v>54</v>
      </c>
      <c r="G16" s="31" t="s">
        <v>55</v>
      </c>
      <c r="H16" s="18">
        <v>0.85</v>
      </c>
      <c r="I16" s="317">
        <v>90</v>
      </c>
      <c r="J16" s="317">
        <v>90</v>
      </c>
      <c r="K16" s="385">
        <f t="shared" si="0"/>
        <v>1</v>
      </c>
      <c r="L16" s="323"/>
      <c r="M16" s="322"/>
    </row>
    <row r="17" spans="1:13" ht="90" x14ac:dyDescent="0.25">
      <c r="A17" s="13" t="s">
        <v>56</v>
      </c>
      <c r="B17" s="14" t="s">
        <v>15</v>
      </c>
      <c r="C17" s="15">
        <v>14</v>
      </c>
      <c r="D17" s="15" t="s">
        <v>16</v>
      </c>
      <c r="E17" s="16" t="s">
        <v>50</v>
      </c>
      <c r="F17" s="17" t="s">
        <v>57</v>
      </c>
      <c r="G17" s="17" t="s">
        <v>58</v>
      </c>
      <c r="H17" s="18">
        <v>0.92</v>
      </c>
      <c r="I17" s="425">
        <v>54</v>
      </c>
      <c r="J17" s="425">
        <v>55</v>
      </c>
      <c r="K17" s="385">
        <f t="shared" si="0"/>
        <v>0.98181818181818181</v>
      </c>
      <c r="L17" s="424"/>
      <c r="M17" s="594"/>
    </row>
    <row r="18" spans="1:13" ht="85.5" customHeight="1" x14ac:dyDescent="0.25">
      <c r="A18" s="19" t="s">
        <v>59</v>
      </c>
      <c r="B18" s="20" t="s">
        <v>28</v>
      </c>
      <c r="C18" s="21">
        <v>15</v>
      </c>
      <c r="D18" s="21" t="s">
        <v>17</v>
      </c>
      <c r="E18" s="22" t="s">
        <v>50</v>
      </c>
      <c r="F18" s="30" t="s">
        <v>60</v>
      </c>
      <c r="G18" s="30" t="s">
        <v>61</v>
      </c>
      <c r="H18" s="18">
        <v>0.99</v>
      </c>
      <c r="I18" s="423">
        <v>1</v>
      </c>
      <c r="J18" s="423">
        <v>1</v>
      </c>
      <c r="K18" s="385">
        <f t="shared" si="0"/>
        <v>1</v>
      </c>
      <c r="L18" s="422"/>
      <c r="M18" s="594"/>
    </row>
    <row r="19" spans="1:13" ht="90" x14ac:dyDescent="0.25">
      <c r="A19" s="13" t="s">
        <v>62</v>
      </c>
      <c r="B19" s="14" t="s">
        <v>28</v>
      </c>
      <c r="C19" s="15">
        <v>16</v>
      </c>
      <c r="D19" s="15" t="s">
        <v>16</v>
      </c>
      <c r="E19" s="16" t="s">
        <v>50</v>
      </c>
      <c r="F19" s="17" t="s">
        <v>63</v>
      </c>
      <c r="G19" s="17" t="s">
        <v>64</v>
      </c>
      <c r="H19" s="18">
        <v>0.95</v>
      </c>
      <c r="I19" s="318">
        <v>0</v>
      </c>
      <c r="J19" s="318">
        <v>0</v>
      </c>
      <c r="K19" s="385"/>
      <c r="L19" s="402"/>
      <c r="M19" s="404"/>
    </row>
    <row r="20" spans="1:13" ht="105" x14ac:dyDescent="0.25">
      <c r="A20" s="19" t="s">
        <v>62</v>
      </c>
      <c r="B20" s="20" t="s">
        <v>28</v>
      </c>
      <c r="C20" s="21">
        <v>17</v>
      </c>
      <c r="D20" s="21" t="s">
        <v>16</v>
      </c>
      <c r="E20" s="22" t="s">
        <v>16</v>
      </c>
      <c r="F20" s="23" t="s">
        <v>65</v>
      </c>
      <c r="G20" s="23" t="s">
        <v>66</v>
      </c>
      <c r="H20" s="18">
        <v>0.97</v>
      </c>
      <c r="I20" s="321">
        <v>17</v>
      </c>
      <c r="J20" s="321">
        <v>17</v>
      </c>
      <c r="K20" s="385">
        <f t="shared" si="0"/>
        <v>1</v>
      </c>
      <c r="L20" s="322"/>
      <c r="M20" s="322"/>
    </row>
    <row r="21" spans="1:13" ht="177.75" customHeight="1" x14ac:dyDescent="0.25">
      <c r="A21" s="13" t="s">
        <v>62</v>
      </c>
      <c r="B21" s="14" t="s">
        <v>28</v>
      </c>
      <c r="C21" s="15">
        <v>18</v>
      </c>
      <c r="D21" s="15" t="s">
        <v>16</v>
      </c>
      <c r="E21" s="16" t="s">
        <v>50</v>
      </c>
      <c r="F21" s="17" t="s">
        <v>67</v>
      </c>
      <c r="G21" s="17" t="s">
        <v>68</v>
      </c>
      <c r="H21" s="18">
        <v>0.97</v>
      </c>
      <c r="I21" s="324">
        <v>0</v>
      </c>
      <c r="J21" s="318">
        <v>0</v>
      </c>
      <c r="K21" s="385"/>
      <c r="L21" s="402"/>
      <c r="M21" s="404"/>
    </row>
    <row r="22" spans="1:13" ht="105" x14ac:dyDescent="0.25">
      <c r="A22" s="19" t="s">
        <v>62</v>
      </c>
      <c r="B22" s="20" t="s">
        <v>28</v>
      </c>
      <c r="C22" s="21">
        <v>19</v>
      </c>
      <c r="D22" s="21" t="s">
        <v>16</v>
      </c>
      <c r="E22" s="22" t="s">
        <v>50</v>
      </c>
      <c r="F22" s="23" t="s">
        <v>69</v>
      </c>
      <c r="G22" s="23" t="s">
        <v>70</v>
      </c>
      <c r="H22" s="18">
        <v>0.99</v>
      </c>
      <c r="I22" s="321">
        <v>128</v>
      </c>
      <c r="J22" s="321">
        <v>73</v>
      </c>
      <c r="K22" s="385">
        <f t="shared" si="0"/>
        <v>1.7534246575342465</v>
      </c>
      <c r="L22" s="322"/>
      <c r="M22" s="597"/>
    </row>
    <row r="23" spans="1:13" ht="90" x14ac:dyDescent="0.25">
      <c r="A23" s="13" t="s">
        <v>62</v>
      </c>
      <c r="B23" s="14" t="s">
        <v>28</v>
      </c>
      <c r="C23" s="15">
        <v>20</v>
      </c>
      <c r="D23" s="15" t="s">
        <v>16</v>
      </c>
      <c r="E23" s="16" t="s">
        <v>50</v>
      </c>
      <c r="F23" s="17" t="s">
        <v>71</v>
      </c>
      <c r="G23" s="17" t="s">
        <v>72</v>
      </c>
      <c r="H23" s="18">
        <v>0.99</v>
      </c>
      <c r="I23" s="317">
        <v>1</v>
      </c>
      <c r="J23" s="317">
        <v>1</v>
      </c>
      <c r="K23" s="385">
        <f t="shared" si="0"/>
        <v>1</v>
      </c>
      <c r="L23" s="323"/>
      <c r="M23" s="597"/>
    </row>
    <row r="24" spans="1:13" ht="96" customHeight="1" x14ac:dyDescent="0.25">
      <c r="A24" s="19" t="s">
        <v>73</v>
      </c>
      <c r="B24" s="20" t="s">
        <v>28</v>
      </c>
      <c r="C24" s="21">
        <v>21</v>
      </c>
      <c r="D24" s="21" t="s">
        <v>16</v>
      </c>
      <c r="E24" s="22" t="s">
        <v>16</v>
      </c>
      <c r="F24" s="23" t="s">
        <v>74</v>
      </c>
      <c r="G24" s="23" t="s">
        <v>75</v>
      </c>
      <c r="H24" s="18" t="s">
        <v>76</v>
      </c>
      <c r="I24" s="426"/>
      <c r="J24" s="426"/>
      <c r="K24" s="600" t="s">
        <v>320</v>
      </c>
      <c r="L24" s="598"/>
      <c r="M24" s="599" t="s">
        <v>319</v>
      </c>
    </row>
    <row r="25" spans="1:13" ht="58.5" customHeight="1" x14ac:dyDescent="0.25">
      <c r="A25" s="13" t="s">
        <v>77</v>
      </c>
      <c r="B25" s="14" t="s">
        <v>15</v>
      </c>
      <c r="C25" s="15">
        <v>22</v>
      </c>
      <c r="D25" s="15" t="s">
        <v>16</v>
      </c>
      <c r="E25" s="16" t="s">
        <v>16</v>
      </c>
      <c r="F25" s="17" t="s">
        <v>78</v>
      </c>
      <c r="G25" s="17" t="s">
        <v>79</v>
      </c>
      <c r="H25" s="18" t="s">
        <v>80</v>
      </c>
      <c r="I25" s="426"/>
      <c r="J25" s="426"/>
      <c r="K25" s="385" t="s">
        <v>316</v>
      </c>
      <c r="L25" s="407"/>
      <c r="M25" s="353"/>
    </row>
    <row r="26" spans="1:13" ht="72" customHeight="1" x14ac:dyDescent="0.25">
      <c r="A26" s="19" t="s">
        <v>81</v>
      </c>
      <c r="B26" s="20" t="s">
        <v>15</v>
      </c>
      <c r="C26" s="21">
        <v>23</v>
      </c>
      <c r="D26" s="21" t="s">
        <v>16</v>
      </c>
      <c r="E26" s="22" t="s">
        <v>16</v>
      </c>
      <c r="F26" s="23" t="s">
        <v>82</v>
      </c>
      <c r="G26" s="23"/>
      <c r="H26" s="18">
        <v>0.9</v>
      </c>
      <c r="I26" s="428">
        <v>10</v>
      </c>
      <c r="J26" s="428">
        <v>10</v>
      </c>
      <c r="K26" s="385">
        <f t="shared" si="0"/>
        <v>1</v>
      </c>
      <c r="L26" s="427"/>
      <c r="M26" s="593"/>
    </row>
    <row r="27" spans="1:13" ht="75" x14ac:dyDescent="0.25">
      <c r="A27" s="13" t="s">
        <v>83</v>
      </c>
      <c r="B27" s="14" t="s">
        <v>15</v>
      </c>
      <c r="C27" s="15">
        <v>24</v>
      </c>
      <c r="D27" s="15" t="s">
        <v>16</v>
      </c>
      <c r="E27" s="16" t="s">
        <v>16</v>
      </c>
      <c r="F27" s="17" t="s">
        <v>84</v>
      </c>
      <c r="G27" s="17" t="s">
        <v>85</v>
      </c>
      <c r="H27" s="18">
        <v>0.98</v>
      </c>
      <c r="I27" s="428">
        <v>124</v>
      </c>
      <c r="J27" s="428">
        <v>124</v>
      </c>
      <c r="K27" s="385">
        <f t="shared" si="0"/>
        <v>1</v>
      </c>
      <c r="L27" s="429"/>
      <c r="M27" s="593"/>
    </row>
    <row r="28" spans="1:13" ht="137.25" customHeight="1" x14ac:dyDescent="0.25">
      <c r="A28" s="19" t="s">
        <v>86</v>
      </c>
      <c r="B28" s="20" t="s">
        <v>87</v>
      </c>
      <c r="C28" s="34">
        <v>26</v>
      </c>
      <c r="D28" s="21" t="s">
        <v>16</v>
      </c>
      <c r="E28" s="22" t="s">
        <v>50</v>
      </c>
      <c r="F28" s="23" t="s">
        <v>88</v>
      </c>
      <c r="G28" s="23" t="s">
        <v>89</v>
      </c>
      <c r="H28" s="18">
        <v>1</v>
      </c>
      <c r="I28" s="546">
        <v>62</v>
      </c>
      <c r="J28" s="546">
        <v>62</v>
      </c>
      <c r="K28" s="385">
        <f t="shared" si="0"/>
        <v>1</v>
      </c>
      <c r="L28" s="24"/>
      <c r="M28" s="27"/>
    </row>
    <row r="29" spans="1:13" ht="90" x14ac:dyDescent="0.25">
      <c r="A29" s="13" t="s">
        <v>83</v>
      </c>
      <c r="B29" s="14" t="s">
        <v>15</v>
      </c>
      <c r="C29" s="15">
        <v>27</v>
      </c>
      <c r="D29" s="15" t="s">
        <v>16</v>
      </c>
      <c r="E29" s="16" t="s">
        <v>90</v>
      </c>
      <c r="F29" s="17" t="s">
        <v>91</v>
      </c>
      <c r="G29" s="17" t="s">
        <v>92</v>
      </c>
      <c r="H29" s="18">
        <v>0.98</v>
      </c>
      <c r="I29" s="430">
        <v>0</v>
      </c>
      <c r="J29" s="430">
        <v>0</v>
      </c>
      <c r="K29" s="385"/>
      <c r="L29" s="407"/>
      <c r="M29" s="356"/>
    </row>
    <row r="30" spans="1:13" ht="120" customHeight="1" x14ac:dyDescent="0.25">
      <c r="A30" s="19" t="s">
        <v>86</v>
      </c>
      <c r="B30" s="20" t="s">
        <v>87</v>
      </c>
      <c r="C30" s="34">
        <v>28</v>
      </c>
      <c r="D30" s="21" t="s">
        <v>16</v>
      </c>
      <c r="E30" s="22" t="s">
        <v>90</v>
      </c>
      <c r="F30" s="23" t="s">
        <v>93</v>
      </c>
      <c r="G30" s="23" t="s">
        <v>94</v>
      </c>
      <c r="H30" s="18">
        <v>0.98</v>
      </c>
      <c r="I30" s="546">
        <v>1</v>
      </c>
      <c r="J30" s="546">
        <v>1</v>
      </c>
      <c r="K30" s="385">
        <f t="shared" si="0"/>
        <v>1</v>
      </c>
      <c r="L30" s="21"/>
      <c r="M30" s="27"/>
    </row>
    <row r="31" spans="1:13" ht="141" customHeight="1" x14ac:dyDescent="0.25">
      <c r="A31" s="13" t="s">
        <v>83</v>
      </c>
      <c r="B31" s="14" t="s">
        <v>15</v>
      </c>
      <c r="C31" s="15">
        <v>29</v>
      </c>
      <c r="D31" s="15" t="s">
        <v>16</v>
      </c>
      <c r="E31" s="16" t="s">
        <v>17</v>
      </c>
      <c r="F31" s="17" t="s">
        <v>95</v>
      </c>
      <c r="G31" s="17" t="s">
        <v>96</v>
      </c>
      <c r="H31" s="18">
        <v>0.99</v>
      </c>
      <c r="I31" s="431">
        <v>0</v>
      </c>
      <c r="J31" s="431">
        <v>0</v>
      </c>
      <c r="K31" s="385"/>
      <c r="L31" s="407"/>
      <c r="M31" s="365"/>
    </row>
    <row r="32" spans="1:13" ht="132.75" customHeight="1" x14ac:dyDescent="0.25">
      <c r="A32" s="19" t="s">
        <v>86</v>
      </c>
      <c r="B32" s="20" t="s">
        <v>87</v>
      </c>
      <c r="C32" s="34">
        <v>30</v>
      </c>
      <c r="D32" s="21" t="s">
        <v>16</v>
      </c>
      <c r="E32" s="22" t="s">
        <v>17</v>
      </c>
      <c r="F32" s="23" t="s">
        <v>97</v>
      </c>
      <c r="G32" s="23" t="s">
        <v>98</v>
      </c>
      <c r="H32" s="18">
        <v>0.98</v>
      </c>
      <c r="I32" s="546">
        <v>0</v>
      </c>
      <c r="J32" s="546">
        <v>0</v>
      </c>
      <c r="K32" s="385"/>
      <c r="L32" s="406"/>
      <c r="M32" s="367"/>
    </row>
    <row r="33" spans="1:13" ht="105" x14ac:dyDescent="0.25">
      <c r="A33" s="13" t="s">
        <v>86</v>
      </c>
      <c r="B33" s="14" t="s">
        <v>87</v>
      </c>
      <c r="C33" s="36">
        <v>31</v>
      </c>
      <c r="D33" s="15" t="s">
        <v>16</v>
      </c>
      <c r="E33" s="16" t="s">
        <v>17</v>
      </c>
      <c r="F33" s="17" t="s">
        <v>99</v>
      </c>
      <c r="G33" s="17" t="s">
        <v>100</v>
      </c>
      <c r="H33" s="18">
        <v>0.98</v>
      </c>
      <c r="I33" s="545">
        <v>0</v>
      </c>
      <c r="J33" s="545">
        <v>0</v>
      </c>
      <c r="K33" s="385"/>
      <c r="L33" s="405"/>
      <c r="M33" s="367"/>
    </row>
    <row r="34" spans="1:13" ht="60" x14ac:dyDescent="0.25">
      <c r="A34" s="19" t="s">
        <v>101</v>
      </c>
      <c r="B34" s="20" t="s">
        <v>15</v>
      </c>
      <c r="C34" s="21">
        <v>32</v>
      </c>
      <c r="D34" s="21" t="s">
        <v>16</v>
      </c>
      <c r="E34" s="22" t="s">
        <v>17</v>
      </c>
      <c r="F34" s="23" t="s">
        <v>102</v>
      </c>
      <c r="G34" s="23" t="s">
        <v>58</v>
      </c>
      <c r="H34" s="18" t="s">
        <v>285</v>
      </c>
      <c r="I34" s="432"/>
      <c r="J34" s="432"/>
      <c r="K34" s="600" t="s">
        <v>317</v>
      </c>
      <c r="L34" s="598"/>
      <c r="M34" s="602" t="s">
        <v>318</v>
      </c>
    </row>
    <row r="35" spans="1:13" ht="120" customHeight="1" x14ac:dyDescent="0.25">
      <c r="A35" s="13" t="s">
        <v>86</v>
      </c>
      <c r="B35" s="14" t="s">
        <v>87</v>
      </c>
      <c r="C35" s="36">
        <v>33</v>
      </c>
      <c r="D35" s="15" t="s">
        <v>16</v>
      </c>
      <c r="E35" s="16" t="s">
        <v>16</v>
      </c>
      <c r="F35" s="17" t="s">
        <v>103</v>
      </c>
      <c r="G35" s="17" t="s">
        <v>104</v>
      </c>
      <c r="H35" s="18">
        <v>0.95</v>
      </c>
      <c r="I35" s="545">
        <v>31</v>
      </c>
      <c r="J35" s="545">
        <v>31</v>
      </c>
      <c r="K35" s="385">
        <f t="shared" si="0"/>
        <v>1</v>
      </c>
      <c r="L35" s="36"/>
      <c r="M35" s="28"/>
    </row>
    <row r="36" spans="1:13" ht="120" x14ac:dyDescent="0.25">
      <c r="A36" s="19" t="s">
        <v>86</v>
      </c>
      <c r="B36" s="20" t="s">
        <v>87</v>
      </c>
      <c r="C36" s="34">
        <v>34</v>
      </c>
      <c r="D36" s="21" t="s">
        <v>16</v>
      </c>
      <c r="E36" s="22" t="s">
        <v>16</v>
      </c>
      <c r="F36" s="23" t="s">
        <v>105</v>
      </c>
      <c r="G36" s="23" t="s">
        <v>104</v>
      </c>
      <c r="H36" s="18">
        <v>0.95</v>
      </c>
      <c r="I36" s="546">
        <v>10</v>
      </c>
      <c r="J36" s="546">
        <v>10</v>
      </c>
      <c r="K36" s="385">
        <f t="shared" si="0"/>
        <v>1</v>
      </c>
      <c r="L36" s="21"/>
      <c r="M36" s="28"/>
    </row>
    <row r="37" spans="1:13" ht="162" customHeight="1" x14ac:dyDescent="0.25">
      <c r="A37" s="13" t="s">
        <v>86</v>
      </c>
      <c r="B37" s="14" t="s">
        <v>87</v>
      </c>
      <c r="C37" s="36">
        <v>35</v>
      </c>
      <c r="D37" s="15" t="s">
        <v>16</v>
      </c>
      <c r="E37" s="16" t="s">
        <v>16</v>
      </c>
      <c r="F37" s="17" t="s">
        <v>106</v>
      </c>
      <c r="G37" s="17" t="s">
        <v>107</v>
      </c>
      <c r="H37" s="18">
        <v>0.95</v>
      </c>
      <c r="I37" s="545">
        <v>0</v>
      </c>
      <c r="J37" s="545">
        <v>0</v>
      </c>
      <c r="K37" s="385"/>
      <c r="L37" s="405"/>
      <c r="M37" s="368"/>
    </row>
    <row r="38" spans="1:13" ht="158.25" customHeight="1" x14ac:dyDescent="0.25">
      <c r="A38" s="19" t="s">
        <v>86</v>
      </c>
      <c r="B38" s="20" t="s">
        <v>87</v>
      </c>
      <c r="C38" s="34">
        <v>36</v>
      </c>
      <c r="D38" s="21" t="s">
        <v>16</v>
      </c>
      <c r="E38" s="22" t="s">
        <v>17</v>
      </c>
      <c r="F38" s="23" t="s">
        <v>108</v>
      </c>
      <c r="G38" s="23" t="s">
        <v>109</v>
      </c>
      <c r="H38" s="18">
        <v>0.95</v>
      </c>
      <c r="I38" s="546">
        <v>0</v>
      </c>
      <c r="J38" s="546">
        <v>0</v>
      </c>
      <c r="K38" s="385"/>
      <c r="L38" s="406"/>
      <c r="M38" s="368"/>
    </row>
    <row r="39" spans="1:13" ht="120" x14ac:dyDescent="0.25">
      <c r="A39" s="13" t="s">
        <v>86</v>
      </c>
      <c r="B39" s="14" t="s">
        <v>87</v>
      </c>
      <c r="C39" s="36">
        <v>37</v>
      </c>
      <c r="D39" s="15" t="s">
        <v>16</v>
      </c>
      <c r="E39" s="16" t="s">
        <v>17</v>
      </c>
      <c r="F39" s="17" t="s">
        <v>110</v>
      </c>
      <c r="G39" s="17" t="s">
        <v>109</v>
      </c>
      <c r="H39" s="18">
        <v>0.95</v>
      </c>
      <c r="I39" s="545">
        <v>0</v>
      </c>
      <c r="J39" s="545">
        <v>0</v>
      </c>
      <c r="K39" s="385"/>
      <c r="L39" s="405"/>
      <c r="M39" s="368"/>
    </row>
    <row r="40" spans="1:13" ht="120" x14ac:dyDescent="0.25">
      <c r="A40" s="19" t="s">
        <v>101</v>
      </c>
      <c r="B40" s="20" t="s">
        <v>15</v>
      </c>
      <c r="C40" s="21">
        <v>38</v>
      </c>
      <c r="D40" s="21" t="s">
        <v>16</v>
      </c>
      <c r="E40" s="22" t="s">
        <v>17</v>
      </c>
      <c r="F40" s="23" t="s">
        <v>111</v>
      </c>
      <c r="G40" s="23" t="s">
        <v>112</v>
      </c>
      <c r="H40" s="18">
        <v>0.95</v>
      </c>
      <c r="I40" s="433">
        <v>0</v>
      </c>
      <c r="J40" s="433">
        <v>0</v>
      </c>
      <c r="K40" s="385"/>
      <c r="L40" s="407"/>
      <c r="M40" s="353"/>
    </row>
    <row r="41" spans="1:13" ht="120" x14ac:dyDescent="0.25">
      <c r="A41" s="13" t="s">
        <v>101</v>
      </c>
      <c r="B41" s="14" t="s">
        <v>15</v>
      </c>
      <c r="C41" s="15">
        <v>39</v>
      </c>
      <c r="D41" s="15" t="s">
        <v>16</v>
      </c>
      <c r="E41" s="16" t="s">
        <v>17</v>
      </c>
      <c r="F41" s="17" t="s">
        <v>113</v>
      </c>
      <c r="G41" s="17" t="s">
        <v>114</v>
      </c>
      <c r="H41" s="18">
        <v>0.95</v>
      </c>
      <c r="I41" s="434">
        <v>0</v>
      </c>
      <c r="J41" s="434">
        <v>0</v>
      </c>
      <c r="K41" s="385"/>
      <c r="L41" s="407"/>
      <c r="M41" s="353"/>
    </row>
    <row r="42" spans="1:13" ht="158.25" customHeight="1" x14ac:dyDescent="0.25">
      <c r="A42" s="19" t="s">
        <v>101</v>
      </c>
      <c r="B42" s="20" t="s">
        <v>15</v>
      </c>
      <c r="C42" s="21">
        <v>40</v>
      </c>
      <c r="D42" s="21" t="s">
        <v>16</v>
      </c>
      <c r="E42" s="22" t="s">
        <v>17</v>
      </c>
      <c r="F42" s="23" t="s">
        <v>115</v>
      </c>
      <c r="G42" s="23" t="s">
        <v>109</v>
      </c>
      <c r="H42" s="18">
        <v>0.95</v>
      </c>
      <c r="I42" s="434">
        <v>0</v>
      </c>
      <c r="J42" s="434">
        <v>0</v>
      </c>
      <c r="K42" s="385"/>
      <c r="L42" s="407"/>
      <c r="M42" s="353"/>
    </row>
    <row r="43" spans="1:13" ht="120" x14ac:dyDescent="0.25">
      <c r="A43" s="13" t="s">
        <v>101</v>
      </c>
      <c r="B43" s="14" t="s">
        <v>15</v>
      </c>
      <c r="C43" s="15">
        <v>41</v>
      </c>
      <c r="D43" s="15" t="s">
        <v>16</v>
      </c>
      <c r="E43" s="16" t="s">
        <v>17</v>
      </c>
      <c r="F43" s="17" t="s">
        <v>116</v>
      </c>
      <c r="G43" s="17" t="s">
        <v>117</v>
      </c>
      <c r="H43" s="18">
        <v>0.97</v>
      </c>
      <c r="I43" s="435">
        <v>0</v>
      </c>
      <c r="J43" s="435">
        <v>0</v>
      </c>
      <c r="K43" s="385"/>
      <c r="L43" s="437"/>
      <c r="M43" s="353"/>
    </row>
    <row r="44" spans="1:13" ht="105" customHeight="1" x14ac:dyDescent="0.25">
      <c r="A44" s="19" t="s">
        <v>86</v>
      </c>
      <c r="B44" s="20" t="s">
        <v>87</v>
      </c>
      <c r="C44" s="34">
        <v>42</v>
      </c>
      <c r="D44" s="21" t="s">
        <v>16</v>
      </c>
      <c r="E44" s="22" t="s">
        <v>17</v>
      </c>
      <c r="F44" s="23" t="s">
        <v>118</v>
      </c>
      <c r="G44" s="23" t="s">
        <v>119</v>
      </c>
      <c r="H44" s="18">
        <v>0.98</v>
      </c>
      <c r="I44" s="546">
        <v>248</v>
      </c>
      <c r="J44" s="546">
        <v>248</v>
      </c>
      <c r="K44" s="385">
        <f t="shared" si="0"/>
        <v>1</v>
      </c>
      <c r="L44" s="21"/>
      <c r="M44" s="27"/>
    </row>
    <row r="45" spans="1:13" ht="105" x14ac:dyDescent="0.25">
      <c r="A45" s="13" t="s">
        <v>86</v>
      </c>
      <c r="B45" s="14" t="s">
        <v>87</v>
      </c>
      <c r="C45" s="36">
        <v>43</v>
      </c>
      <c r="D45" s="15" t="s">
        <v>16</v>
      </c>
      <c r="E45" s="16" t="s">
        <v>16</v>
      </c>
      <c r="F45" s="17" t="s">
        <v>118</v>
      </c>
      <c r="G45" s="17" t="s">
        <v>120</v>
      </c>
      <c r="H45" s="18">
        <v>0.98</v>
      </c>
      <c r="I45" s="545">
        <v>1240</v>
      </c>
      <c r="J45" s="545">
        <v>1240</v>
      </c>
      <c r="K45" s="385">
        <f t="shared" si="0"/>
        <v>1</v>
      </c>
      <c r="L45" s="15"/>
      <c r="M45" s="28"/>
    </row>
    <row r="46" spans="1:13" ht="135" x14ac:dyDescent="0.25">
      <c r="A46" s="19" t="s">
        <v>86</v>
      </c>
      <c r="B46" s="20" t="s">
        <v>87</v>
      </c>
      <c r="C46" s="34">
        <v>44</v>
      </c>
      <c r="D46" s="21" t="s">
        <v>16</v>
      </c>
      <c r="E46" s="22" t="s">
        <v>50</v>
      </c>
      <c r="F46" s="23" t="s">
        <v>121</v>
      </c>
      <c r="G46" s="23" t="s">
        <v>122</v>
      </c>
      <c r="H46" s="18">
        <v>0.98</v>
      </c>
      <c r="I46" s="485">
        <v>2</v>
      </c>
      <c r="J46" s="570">
        <v>2</v>
      </c>
      <c r="K46" s="385">
        <f t="shared" si="0"/>
        <v>1</v>
      </c>
      <c r="L46" s="21"/>
      <c r="M46" s="28"/>
    </row>
    <row r="47" spans="1:13" ht="135" x14ac:dyDescent="0.25">
      <c r="A47" s="13" t="s">
        <v>86</v>
      </c>
      <c r="B47" s="14" t="s">
        <v>87</v>
      </c>
      <c r="C47" s="36">
        <v>45</v>
      </c>
      <c r="D47" s="15" t="s">
        <v>16</v>
      </c>
      <c r="E47" s="16" t="s">
        <v>50</v>
      </c>
      <c r="F47" s="17" t="s">
        <v>123</v>
      </c>
      <c r="G47" s="17" t="s">
        <v>124</v>
      </c>
      <c r="H47" s="18">
        <v>0.9</v>
      </c>
      <c r="I47" s="571">
        <v>2</v>
      </c>
      <c r="J47" s="571">
        <v>2</v>
      </c>
      <c r="K47" s="385">
        <f t="shared" si="0"/>
        <v>1</v>
      </c>
      <c r="L47" s="15"/>
      <c r="M47" s="28"/>
    </row>
    <row r="48" spans="1:13" ht="228" customHeight="1" x14ac:dyDescent="0.25">
      <c r="A48" s="19" t="s">
        <v>86</v>
      </c>
      <c r="B48" s="20" t="s">
        <v>87</v>
      </c>
      <c r="C48" s="34">
        <v>46</v>
      </c>
      <c r="D48" s="21" t="s">
        <v>16</v>
      </c>
      <c r="E48" s="22" t="s">
        <v>50</v>
      </c>
      <c r="F48" s="23" t="s">
        <v>125</v>
      </c>
      <c r="G48" s="23" t="s">
        <v>126</v>
      </c>
      <c r="H48" s="18">
        <v>0.99</v>
      </c>
      <c r="I48" s="570">
        <v>0</v>
      </c>
      <c r="J48" s="570">
        <v>0</v>
      </c>
      <c r="K48" s="385"/>
      <c r="L48" s="406"/>
      <c r="M48" s="368"/>
    </row>
    <row r="49" spans="1:13" ht="154.5" customHeight="1" x14ac:dyDescent="0.25">
      <c r="A49" s="13" t="s">
        <v>127</v>
      </c>
      <c r="B49" s="14" t="s">
        <v>28</v>
      </c>
      <c r="C49" s="15">
        <v>47</v>
      </c>
      <c r="D49" s="15" t="s">
        <v>16</v>
      </c>
      <c r="E49" s="16" t="s">
        <v>16</v>
      </c>
      <c r="F49" s="17" t="s">
        <v>128</v>
      </c>
      <c r="G49" s="17" t="s">
        <v>129</v>
      </c>
      <c r="H49" s="18">
        <v>0.95</v>
      </c>
      <c r="I49" s="317">
        <v>84</v>
      </c>
      <c r="J49" s="317">
        <v>84</v>
      </c>
      <c r="K49" s="385">
        <f t="shared" si="0"/>
        <v>1</v>
      </c>
      <c r="L49" s="323"/>
      <c r="M49" s="597"/>
    </row>
    <row r="50" spans="1:13" ht="120" x14ac:dyDescent="0.25">
      <c r="A50" s="19" t="s">
        <v>127</v>
      </c>
      <c r="B50" s="20" t="s">
        <v>28</v>
      </c>
      <c r="C50" s="21">
        <v>48</v>
      </c>
      <c r="D50" s="21" t="s">
        <v>16</v>
      </c>
      <c r="E50" s="22" t="s">
        <v>16</v>
      </c>
      <c r="F50" s="23" t="s">
        <v>130</v>
      </c>
      <c r="G50" s="23" t="s">
        <v>129</v>
      </c>
      <c r="H50" s="18">
        <v>0.9</v>
      </c>
      <c r="I50" s="317">
        <v>0</v>
      </c>
      <c r="J50" s="317">
        <v>0</v>
      </c>
      <c r="K50" s="385"/>
      <c r="L50" s="404"/>
      <c r="M50" s="404"/>
    </row>
    <row r="51" spans="1:13" ht="135" x14ac:dyDescent="0.25">
      <c r="A51" s="13" t="s">
        <v>127</v>
      </c>
      <c r="B51" s="14" t="s">
        <v>15</v>
      </c>
      <c r="C51" s="15">
        <v>49</v>
      </c>
      <c r="D51" s="15" t="s">
        <v>16</v>
      </c>
      <c r="E51" s="16" t="s">
        <v>17</v>
      </c>
      <c r="F51" s="17" t="s">
        <v>131</v>
      </c>
      <c r="G51" s="17" t="s">
        <v>132</v>
      </c>
      <c r="H51" s="18">
        <v>0.95</v>
      </c>
      <c r="I51" s="436">
        <v>0</v>
      </c>
      <c r="J51" s="436">
        <v>0</v>
      </c>
      <c r="K51" s="385"/>
      <c r="L51" s="407"/>
      <c r="M51" s="353"/>
    </row>
    <row r="52" spans="1:13" ht="78" customHeight="1" x14ac:dyDescent="0.25">
      <c r="A52" s="19" t="s">
        <v>40</v>
      </c>
      <c r="B52" s="20" t="s">
        <v>28</v>
      </c>
      <c r="C52" s="21">
        <v>51</v>
      </c>
      <c r="D52" s="21" t="s">
        <v>16</v>
      </c>
      <c r="E52" s="22" t="s">
        <v>50</v>
      </c>
      <c r="F52" s="23" t="s">
        <v>133</v>
      </c>
      <c r="G52" s="23" t="s">
        <v>58</v>
      </c>
      <c r="H52" s="18">
        <v>0.98</v>
      </c>
      <c r="I52" s="317">
        <v>1</v>
      </c>
      <c r="J52" s="317">
        <v>1</v>
      </c>
      <c r="K52" s="385">
        <f t="shared" si="0"/>
        <v>1</v>
      </c>
      <c r="L52" s="322"/>
      <c r="M52" s="322"/>
    </row>
    <row r="53" spans="1:13" ht="182.25" customHeight="1" x14ac:dyDescent="0.25">
      <c r="A53" s="13" t="s">
        <v>134</v>
      </c>
      <c r="B53" s="14" t="s">
        <v>28</v>
      </c>
      <c r="C53" s="15">
        <v>52</v>
      </c>
      <c r="D53" s="15" t="s">
        <v>16</v>
      </c>
      <c r="E53" s="16" t="s">
        <v>17</v>
      </c>
      <c r="F53" s="17" t="s">
        <v>135</v>
      </c>
      <c r="G53" s="17" t="s">
        <v>136</v>
      </c>
      <c r="H53" s="18">
        <v>0.75</v>
      </c>
      <c r="I53" s="592">
        <v>120</v>
      </c>
      <c r="J53" s="321">
        <v>144</v>
      </c>
      <c r="K53" s="385">
        <f t="shared" si="0"/>
        <v>0.83333333333333337</v>
      </c>
      <c r="L53" s="322"/>
      <c r="M53" s="322"/>
    </row>
    <row r="54" spans="1:13" ht="135.75" customHeight="1" x14ac:dyDescent="0.25">
      <c r="A54" s="19" t="s">
        <v>134</v>
      </c>
      <c r="B54" s="20" t="s">
        <v>28</v>
      </c>
      <c r="C54" s="21">
        <v>53</v>
      </c>
      <c r="D54" s="21" t="s">
        <v>17</v>
      </c>
      <c r="E54" s="22" t="s">
        <v>17</v>
      </c>
      <c r="F54" s="30" t="s">
        <v>137</v>
      </c>
      <c r="G54" s="30" t="s">
        <v>138</v>
      </c>
      <c r="H54" s="18">
        <v>0.85</v>
      </c>
      <c r="I54" s="317">
        <v>50</v>
      </c>
      <c r="J54" s="317">
        <v>53</v>
      </c>
      <c r="K54" s="385">
        <f t="shared" si="0"/>
        <v>0.94339622641509435</v>
      </c>
      <c r="L54" s="323"/>
      <c r="M54" s="322"/>
    </row>
    <row r="55" spans="1:13" ht="228.75" customHeight="1" thickBot="1" x14ac:dyDescent="0.3">
      <c r="A55" s="13" t="s">
        <v>139</v>
      </c>
      <c r="B55" s="39" t="s">
        <v>28</v>
      </c>
      <c r="C55" s="15">
        <v>54</v>
      </c>
      <c r="D55" s="40" t="s">
        <v>16</v>
      </c>
      <c r="E55" s="16" t="s">
        <v>16</v>
      </c>
      <c r="F55" s="17" t="s">
        <v>140</v>
      </c>
      <c r="G55" s="17" t="s">
        <v>58</v>
      </c>
      <c r="H55" s="18" t="s">
        <v>322</v>
      </c>
      <c r="I55" s="327"/>
      <c r="J55" s="328"/>
      <c r="K55" s="603">
        <v>70740.679999999993</v>
      </c>
      <c r="L55" s="595"/>
      <c r="M55" s="595"/>
    </row>
    <row r="56" spans="1:13" x14ac:dyDescent="0.25">
      <c r="C56" s="2"/>
      <c r="H56" s="2" t="s">
        <v>141</v>
      </c>
    </row>
  </sheetData>
  <autoFilter ref="A3:M56">
    <sortState ref="A4:M56">
      <sortCondition ref="C3:C56"/>
    </sortState>
  </autoFilter>
  <mergeCells count="2">
    <mergeCell ref="I2:J2"/>
    <mergeCell ref="A1:E1"/>
  </mergeCells>
  <pageMargins left="0.70866141732283472" right="0.70866141732283472" top="0.74803149606299213" bottom="0.74803149606299213" header="0.31496062992125984" footer="0.31496062992125984"/>
  <pageSetup paperSize="8" scale="65" orientation="landscape"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filterMode="1"/>
  <dimension ref="A1:M55"/>
  <sheetViews>
    <sheetView topLeftCell="A44" zoomScale="70" zoomScaleNormal="70" workbookViewId="0">
      <selection activeCell="T3" sqref="T3"/>
    </sheetView>
  </sheetViews>
  <sheetFormatPr defaultRowHeight="15" x14ac:dyDescent="0.25"/>
  <cols>
    <col min="1" max="1" width="11" style="88" customWidth="1"/>
    <col min="2" max="2" width="10.85546875" style="88" customWidth="1"/>
    <col min="3" max="3" width="6.7109375" style="88" customWidth="1"/>
    <col min="4" max="4" width="9.140625" style="88"/>
    <col min="5" max="5" width="7.7109375" style="88" customWidth="1"/>
    <col min="6" max="6" width="33.5703125" style="88" customWidth="1"/>
    <col min="7" max="7" width="38.42578125" style="88" customWidth="1"/>
    <col min="8" max="8" width="12.7109375" style="88" bestFit="1" customWidth="1"/>
    <col min="9" max="9" width="17" style="88" bestFit="1" customWidth="1"/>
    <col min="10" max="10" width="19.7109375" style="88" customWidth="1"/>
    <col min="11" max="11" width="16.140625" style="88" customWidth="1"/>
    <col min="12" max="12" width="14.85546875" style="88" customWidth="1"/>
    <col min="13" max="13" width="22" style="88" customWidth="1"/>
    <col min="14" max="16384" width="9.140625" style="88"/>
  </cols>
  <sheetData>
    <row r="1" spans="1:13" ht="25.5" x14ac:dyDescent="0.25">
      <c r="A1" s="41" t="s">
        <v>219</v>
      </c>
      <c r="B1" s="41"/>
      <c r="C1" s="41"/>
      <c r="D1" s="41"/>
      <c r="E1" s="41"/>
      <c r="F1" s="87"/>
      <c r="G1" s="2"/>
      <c r="H1" s="2"/>
      <c r="I1" s="2"/>
      <c r="J1" s="2"/>
      <c r="K1" s="3"/>
      <c r="L1" s="2"/>
      <c r="M1" s="2"/>
    </row>
    <row r="2" spans="1:13" ht="78.75" customHeight="1" thickBot="1" x14ac:dyDescent="0.3">
      <c r="A2" s="2"/>
      <c r="B2" s="5"/>
      <c r="C2" s="5"/>
      <c r="D2" s="6"/>
      <c r="E2" s="2"/>
      <c r="F2" s="2"/>
      <c r="G2" s="7"/>
      <c r="H2" s="3"/>
      <c r="I2" s="632" t="s">
        <v>0</v>
      </c>
      <c r="J2" s="632"/>
      <c r="K2" s="3"/>
      <c r="L2" s="2"/>
      <c r="M2" s="2"/>
    </row>
    <row r="3" spans="1:13" ht="75" x14ac:dyDescent="0.25">
      <c r="A3" s="89" t="s">
        <v>1</v>
      </c>
      <c r="B3" s="90" t="s">
        <v>2</v>
      </c>
      <c r="C3" s="90" t="s">
        <v>3</v>
      </c>
      <c r="D3" s="91" t="s">
        <v>4</v>
      </c>
      <c r="E3" s="91" t="s">
        <v>5</v>
      </c>
      <c r="F3" s="90" t="s">
        <v>6</v>
      </c>
      <c r="G3" s="90" t="s">
        <v>7</v>
      </c>
      <c r="H3" s="92" t="s">
        <v>8</v>
      </c>
      <c r="I3" s="93" t="s">
        <v>9</v>
      </c>
      <c r="J3" s="93" t="s">
        <v>10</v>
      </c>
      <c r="K3" s="92" t="s">
        <v>11</v>
      </c>
      <c r="L3" s="90" t="s">
        <v>12</v>
      </c>
      <c r="M3" s="94" t="s">
        <v>13</v>
      </c>
    </row>
    <row r="4" spans="1:13" ht="142.5" customHeight="1" x14ac:dyDescent="0.25">
      <c r="A4" s="510" t="s">
        <v>14</v>
      </c>
      <c r="B4" s="95" t="s">
        <v>15</v>
      </c>
      <c r="C4" s="16">
        <v>1</v>
      </c>
      <c r="D4" s="16" t="s">
        <v>16</v>
      </c>
      <c r="E4" s="16" t="s">
        <v>17</v>
      </c>
      <c r="F4" s="96" t="s">
        <v>18</v>
      </c>
      <c r="G4" s="96" t="s">
        <v>19</v>
      </c>
      <c r="H4" s="65">
        <v>0.995</v>
      </c>
      <c r="I4" s="102">
        <f>SUM('May 2016'!I4,'June 2016'!I4,'July 2016'!I4)</f>
        <v>2208</v>
      </c>
      <c r="J4" s="102">
        <f>SUM('May 2016'!J4,'June 2016'!J4,'July 2016'!J4)</f>
        <v>2208</v>
      </c>
      <c r="K4" s="536">
        <f t="shared" ref="K4:K7" si="0">IF(J4=0,"-",I4/J4)</f>
        <v>1</v>
      </c>
      <c r="L4" s="33"/>
      <c r="M4" s="33"/>
    </row>
    <row r="5" spans="1:13" ht="63.75" x14ac:dyDescent="0.25">
      <c r="A5" s="510" t="s">
        <v>14</v>
      </c>
      <c r="B5" s="95" t="s">
        <v>15</v>
      </c>
      <c r="C5" s="16">
        <v>2</v>
      </c>
      <c r="D5" s="16" t="s">
        <v>16</v>
      </c>
      <c r="E5" s="16" t="s">
        <v>17</v>
      </c>
      <c r="F5" s="96" t="s">
        <v>20</v>
      </c>
      <c r="G5" s="96" t="s">
        <v>21</v>
      </c>
      <c r="H5" s="65">
        <v>0.95</v>
      </c>
      <c r="I5" s="102">
        <f>SUM('May 2016'!I5,'June 2016'!I5,'July 2016'!I5)</f>
        <v>576</v>
      </c>
      <c r="J5" s="102">
        <f>SUM('May 2016'!J5,'June 2016'!J5,'July 2016'!J5)</f>
        <v>584</v>
      </c>
      <c r="K5" s="536">
        <f t="shared" si="0"/>
        <v>0.98630136986301364</v>
      </c>
      <c r="L5" s="103"/>
      <c r="M5" s="295"/>
    </row>
    <row r="6" spans="1:13" ht="51" x14ac:dyDescent="0.25">
      <c r="A6" s="511" t="s">
        <v>22</v>
      </c>
      <c r="B6" s="97" t="s">
        <v>15</v>
      </c>
      <c r="C6" s="22">
        <v>3</v>
      </c>
      <c r="D6" s="22" t="s">
        <v>16</v>
      </c>
      <c r="E6" s="22" t="s">
        <v>17</v>
      </c>
      <c r="F6" s="98" t="s">
        <v>23</v>
      </c>
      <c r="G6" s="98" t="s">
        <v>24</v>
      </c>
      <c r="H6" s="65">
        <v>0.95</v>
      </c>
      <c r="I6" s="102">
        <f>SUM('May 2016'!I6,'June 2016'!I6,'July 2016'!I6)</f>
        <v>144</v>
      </c>
      <c r="J6" s="102">
        <f>SUM('May 2016'!J6,'June 2016'!J6,'July 2016'!J6)</f>
        <v>144</v>
      </c>
      <c r="K6" s="536">
        <f t="shared" si="0"/>
        <v>1</v>
      </c>
      <c r="L6" s="104"/>
      <c r="M6" s="104"/>
    </row>
    <row r="7" spans="1:13" ht="63.75" x14ac:dyDescent="0.25">
      <c r="A7" s="510" t="s">
        <v>14</v>
      </c>
      <c r="B7" s="95" t="s">
        <v>15</v>
      </c>
      <c r="C7" s="16">
        <v>4</v>
      </c>
      <c r="D7" s="16" t="s">
        <v>16</v>
      </c>
      <c r="E7" s="16" t="s">
        <v>17</v>
      </c>
      <c r="F7" s="96" t="s">
        <v>25</v>
      </c>
      <c r="G7" s="96" t="s">
        <v>26</v>
      </c>
      <c r="H7" s="65">
        <v>0.95</v>
      </c>
      <c r="I7" s="102">
        <f>SUM('May 2016'!I7,'June 2016'!I7,'July 2016'!I7)</f>
        <v>212</v>
      </c>
      <c r="J7" s="102">
        <f>SUM('May 2016'!J7,'June 2016'!J7,'July 2016'!J7)</f>
        <v>212</v>
      </c>
      <c r="K7" s="536">
        <f t="shared" si="0"/>
        <v>1</v>
      </c>
      <c r="L7" s="104"/>
      <c r="M7" s="296"/>
    </row>
    <row r="8" spans="1:13" s="504" customFormat="1" ht="102" hidden="1" x14ac:dyDescent="0.25">
      <c r="A8" s="512" t="s">
        <v>27</v>
      </c>
      <c r="B8" s="497" t="s">
        <v>28</v>
      </c>
      <c r="C8" s="498">
        <v>5</v>
      </c>
      <c r="D8" s="498" t="s">
        <v>16</v>
      </c>
      <c r="E8" s="498" t="s">
        <v>16</v>
      </c>
      <c r="F8" s="499" t="s">
        <v>29</v>
      </c>
      <c r="G8" s="499" t="s">
        <v>30</v>
      </c>
      <c r="H8" s="500">
        <v>0.95</v>
      </c>
      <c r="I8" s="501">
        <f>SUM('May 2016'!I8,'June 2016'!I8,'July 2016'!I8)</f>
        <v>30</v>
      </c>
      <c r="J8" s="501">
        <f>SUM('May 2016'!J8,'June 2016'!J8,'July 2016'!J8)</f>
        <v>30</v>
      </c>
      <c r="K8" s="502">
        <f t="shared" ref="K8:K55" si="1">I8/J8</f>
        <v>1</v>
      </c>
      <c r="L8" s="503"/>
      <c r="M8" s="513"/>
    </row>
    <row r="9" spans="1:13" s="504" customFormat="1" ht="51" hidden="1" x14ac:dyDescent="0.25">
      <c r="A9" s="514" t="s">
        <v>31</v>
      </c>
      <c r="B9" s="505" t="s">
        <v>28</v>
      </c>
      <c r="C9" s="506">
        <v>6</v>
      </c>
      <c r="D9" s="506" t="s">
        <v>16</v>
      </c>
      <c r="E9" s="506" t="s">
        <v>16</v>
      </c>
      <c r="F9" s="507" t="s">
        <v>32</v>
      </c>
      <c r="G9" s="507" t="s">
        <v>33</v>
      </c>
      <c r="H9" s="500">
        <v>0.95</v>
      </c>
      <c r="I9" s="501">
        <f>SUM('May 2016'!I9,'June 2016'!I9,'July 2016'!I9)</f>
        <v>1</v>
      </c>
      <c r="J9" s="501">
        <f>SUM('May 2016'!J9,'June 2016'!J9,'July 2016'!J9)</f>
        <v>1</v>
      </c>
      <c r="K9" s="502"/>
      <c r="L9" s="508"/>
      <c r="M9" s="515"/>
    </row>
    <row r="10" spans="1:13" ht="76.5" x14ac:dyDescent="0.25">
      <c r="A10" s="511" t="s">
        <v>34</v>
      </c>
      <c r="B10" s="97" t="s">
        <v>28</v>
      </c>
      <c r="C10" s="22">
        <v>7</v>
      </c>
      <c r="D10" s="22" t="s">
        <v>16</v>
      </c>
      <c r="E10" s="22" t="s">
        <v>17</v>
      </c>
      <c r="F10" s="98" t="s">
        <v>35</v>
      </c>
      <c r="G10" s="98" t="s">
        <v>36</v>
      </c>
      <c r="H10" s="65">
        <v>0.99</v>
      </c>
      <c r="I10" s="509">
        <f>SUM('May 2016'!I10,'June 2016'!I10,'July 2016'!I10)</f>
        <v>21</v>
      </c>
      <c r="J10" s="509">
        <f>SUM('May 2016'!J10,'June 2016'!J10,'July 2016'!J10)</f>
        <v>21</v>
      </c>
      <c r="K10" s="536">
        <f t="shared" ref="K10:K11" si="2">IF(J10=0,"-",I10/J10)</f>
        <v>1</v>
      </c>
      <c r="L10" s="33"/>
      <c r="M10" s="516"/>
    </row>
    <row r="11" spans="1:13" ht="89.25" x14ac:dyDescent="0.25">
      <c r="A11" s="510" t="s">
        <v>37</v>
      </c>
      <c r="B11" s="95" t="s">
        <v>28</v>
      </c>
      <c r="C11" s="16">
        <v>8</v>
      </c>
      <c r="D11" s="16" t="s">
        <v>16</v>
      </c>
      <c r="E11" s="16" t="s">
        <v>17</v>
      </c>
      <c r="F11" s="96" t="s">
        <v>38</v>
      </c>
      <c r="G11" s="96" t="s">
        <v>39</v>
      </c>
      <c r="H11" s="65">
        <v>1</v>
      </c>
      <c r="I11" s="509">
        <f>SUM('May 2016'!I11,'June 2016'!I11,'July 2016'!I11)</f>
        <v>13</v>
      </c>
      <c r="J11" s="509">
        <f>SUM('May 2016'!J11,'June 2016'!J11,'July 2016'!J11)</f>
        <v>16</v>
      </c>
      <c r="K11" s="536">
        <f t="shared" si="2"/>
        <v>0.8125</v>
      </c>
      <c r="L11" s="33"/>
      <c r="M11" s="323"/>
    </row>
    <row r="12" spans="1:13" ht="76.5" hidden="1" x14ac:dyDescent="0.25">
      <c r="A12" s="511" t="s">
        <v>40</v>
      </c>
      <c r="B12" s="97" t="s">
        <v>15</v>
      </c>
      <c r="C12" s="22">
        <v>9</v>
      </c>
      <c r="D12" s="22" t="s">
        <v>16</v>
      </c>
      <c r="E12" s="22" t="s">
        <v>16</v>
      </c>
      <c r="F12" s="98" t="s">
        <v>41</v>
      </c>
      <c r="G12" s="98" t="s">
        <v>42</v>
      </c>
      <c r="H12" s="65">
        <v>0.98</v>
      </c>
      <c r="I12" s="102">
        <f>SUM('May 2016'!I12,'June 2016'!I12,'July 2016'!I12)</f>
        <v>18</v>
      </c>
      <c r="J12" s="102">
        <f>SUM('May 2016'!J12,'June 2016'!J12,'July 2016'!J12)</f>
        <v>18</v>
      </c>
      <c r="K12" s="105">
        <f t="shared" si="1"/>
        <v>1</v>
      </c>
      <c r="L12" s="104"/>
      <c r="M12" s="104"/>
    </row>
    <row r="13" spans="1:13" ht="76.5" x14ac:dyDescent="0.25">
      <c r="A13" s="510" t="s">
        <v>43</v>
      </c>
      <c r="B13" s="95" t="s">
        <v>15</v>
      </c>
      <c r="C13" s="16">
        <v>10</v>
      </c>
      <c r="D13" s="16" t="s">
        <v>16</v>
      </c>
      <c r="E13" s="16" t="s">
        <v>17</v>
      </c>
      <c r="F13" s="96" t="s">
        <v>44</v>
      </c>
      <c r="G13" s="96" t="s">
        <v>45</v>
      </c>
      <c r="H13" s="65">
        <v>0.98</v>
      </c>
      <c r="I13" s="102">
        <f>SUM('May 2016'!I13,'June 2016'!I13,'July 2016'!I13)</f>
        <v>72</v>
      </c>
      <c r="J13" s="102">
        <f>SUM('May 2016'!J13,'June 2016'!J13,'July 2016'!J13)</f>
        <v>72</v>
      </c>
      <c r="K13" s="536">
        <f t="shared" ref="K13:K14" si="3">IF(J13=0,"-",I13/J13)</f>
        <v>1</v>
      </c>
      <c r="L13" s="104"/>
      <c r="M13" s="297"/>
    </row>
    <row r="14" spans="1:13" ht="38.25" x14ac:dyDescent="0.25">
      <c r="A14" s="511" t="s">
        <v>46</v>
      </c>
      <c r="B14" s="97" t="s">
        <v>15</v>
      </c>
      <c r="C14" s="22">
        <v>11</v>
      </c>
      <c r="D14" s="22" t="s">
        <v>16</v>
      </c>
      <c r="E14" s="22" t="s">
        <v>17</v>
      </c>
      <c r="F14" s="98" t="s">
        <v>47</v>
      </c>
      <c r="G14" s="98" t="s">
        <v>48</v>
      </c>
      <c r="H14" s="65">
        <v>0.97</v>
      </c>
      <c r="I14" s="102">
        <f>SUM('May 2016'!I14,'June 2016'!I14,'July 2016'!I14)</f>
        <v>589</v>
      </c>
      <c r="J14" s="102">
        <f>SUM('May 2016'!J14,'June 2016'!J14,'July 2016'!J14)</f>
        <v>593</v>
      </c>
      <c r="K14" s="536">
        <f t="shared" si="3"/>
        <v>0.99325463743676223</v>
      </c>
      <c r="L14" s="104"/>
      <c r="M14" s="225"/>
    </row>
    <row r="15" spans="1:13" ht="76.5" hidden="1" x14ac:dyDescent="0.25">
      <c r="A15" s="510" t="s">
        <v>49</v>
      </c>
      <c r="B15" s="95" t="s">
        <v>28</v>
      </c>
      <c r="C15" s="16">
        <v>12</v>
      </c>
      <c r="D15" s="16" t="s">
        <v>50</v>
      </c>
      <c r="E15" s="16" t="s">
        <v>50</v>
      </c>
      <c r="F15" s="96" t="s">
        <v>51</v>
      </c>
      <c r="G15" s="96" t="s">
        <v>52</v>
      </c>
      <c r="H15" s="65">
        <v>0.85</v>
      </c>
      <c r="I15" s="102">
        <f>SUM('May 2016'!I15,'June 2016'!I15,'July 2016'!I15)</f>
        <v>0</v>
      </c>
      <c r="J15" s="102">
        <f>SUM('May 2016'!J15,'June 2016'!J15,'July 2016'!J15)</f>
        <v>0</v>
      </c>
      <c r="K15" s="105" t="e">
        <f t="shared" si="1"/>
        <v>#DIV/0!</v>
      </c>
      <c r="L15" s="33"/>
      <c r="M15" s="33"/>
    </row>
    <row r="16" spans="1:13" ht="51" hidden="1" x14ac:dyDescent="0.25">
      <c r="A16" s="511" t="s">
        <v>53</v>
      </c>
      <c r="B16" s="97" t="s">
        <v>28</v>
      </c>
      <c r="C16" s="22">
        <v>13</v>
      </c>
      <c r="D16" s="22" t="s">
        <v>50</v>
      </c>
      <c r="E16" s="22" t="s">
        <v>50</v>
      </c>
      <c r="F16" s="98" t="s">
        <v>54</v>
      </c>
      <c r="G16" s="99" t="s">
        <v>55</v>
      </c>
      <c r="H16" s="65">
        <v>0.85</v>
      </c>
      <c r="I16" s="102">
        <f>SUM('May 2016'!I16,'June 2016'!I16,'July 2016'!I16)</f>
        <v>0</v>
      </c>
      <c r="J16" s="102">
        <f>SUM('May 2016'!J16,'June 2016'!J16,'July 2016'!J16)</f>
        <v>0</v>
      </c>
      <c r="K16" s="105" t="e">
        <f t="shared" si="1"/>
        <v>#DIV/0!</v>
      </c>
      <c r="L16" s="33"/>
      <c r="M16" s="33"/>
    </row>
    <row r="17" spans="1:13" ht="63.75" hidden="1" x14ac:dyDescent="0.25">
      <c r="A17" s="510" t="s">
        <v>56</v>
      </c>
      <c r="B17" s="95" t="s">
        <v>15</v>
      </c>
      <c r="C17" s="16">
        <v>14</v>
      </c>
      <c r="D17" s="16" t="s">
        <v>16</v>
      </c>
      <c r="E17" s="16" t="s">
        <v>50</v>
      </c>
      <c r="F17" s="96" t="s">
        <v>57</v>
      </c>
      <c r="G17" s="96" t="s">
        <v>58</v>
      </c>
      <c r="H17" s="65">
        <v>0.92</v>
      </c>
      <c r="I17" s="102">
        <f>SUM('May 2016'!I17,'June 2016'!I17,'July 2016'!I17)</f>
        <v>140</v>
      </c>
      <c r="J17" s="102">
        <f>SUM('May 2016'!J17,'June 2016'!J17,'July 2016'!J17)</f>
        <v>142</v>
      </c>
      <c r="K17" s="103">
        <f t="shared" si="1"/>
        <v>0.9859154929577465</v>
      </c>
      <c r="L17" s="104"/>
      <c r="M17" s="104"/>
    </row>
    <row r="18" spans="1:13" ht="51" hidden="1" x14ac:dyDescent="0.25">
      <c r="A18" s="511" t="s">
        <v>59</v>
      </c>
      <c r="B18" s="97" t="s">
        <v>28</v>
      </c>
      <c r="C18" s="22">
        <v>15</v>
      </c>
      <c r="D18" s="22" t="s">
        <v>17</v>
      </c>
      <c r="E18" s="22" t="s">
        <v>50</v>
      </c>
      <c r="F18" s="98" t="s">
        <v>60</v>
      </c>
      <c r="G18" s="98" t="s">
        <v>61</v>
      </c>
      <c r="H18" s="65">
        <v>0.99</v>
      </c>
      <c r="I18" s="102">
        <f>SUM('May 2016'!I18,'June 2016'!I18,'July 2016'!I18)</f>
        <v>1</v>
      </c>
      <c r="J18" s="102">
        <f>SUM('May 2016'!J18,'June 2016'!J18,'July 2016'!J18)</f>
        <v>1</v>
      </c>
      <c r="K18" s="103">
        <f t="shared" si="1"/>
        <v>1</v>
      </c>
      <c r="L18" s="33"/>
      <c r="M18" s="33"/>
    </row>
    <row r="19" spans="1:13" ht="63.75" hidden="1" x14ac:dyDescent="0.25">
      <c r="A19" s="510" t="s">
        <v>62</v>
      </c>
      <c r="B19" s="95" t="s">
        <v>28</v>
      </c>
      <c r="C19" s="16">
        <v>16</v>
      </c>
      <c r="D19" s="16" t="s">
        <v>16</v>
      </c>
      <c r="E19" s="16" t="s">
        <v>50</v>
      </c>
      <c r="F19" s="96" t="s">
        <v>63</v>
      </c>
      <c r="G19" s="96" t="s">
        <v>64</v>
      </c>
      <c r="H19" s="65">
        <v>0.95</v>
      </c>
      <c r="I19" s="102">
        <f>SUM('May 2016'!I19,'June 2016'!I19,'July 2016'!I19)</f>
        <v>0</v>
      </c>
      <c r="J19" s="102">
        <f>SUM('May 2016'!J19,'June 2016'!J19,'July 2016'!J19)</f>
        <v>0</v>
      </c>
      <c r="K19" s="103" t="e">
        <f t="shared" si="1"/>
        <v>#DIV/0!</v>
      </c>
      <c r="L19" s="33"/>
      <c r="M19" s="33"/>
    </row>
    <row r="20" spans="1:13" ht="63.75" hidden="1" x14ac:dyDescent="0.25">
      <c r="A20" s="511" t="s">
        <v>62</v>
      </c>
      <c r="B20" s="97" t="s">
        <v>28</v>
      </c>
      <c r="C20" s="22">
        <v>17</v>
      </c>
      <c r="D20" s="22" t="s">
        <v>16</v>
      </c>
      <c r="E20" s="22" t="s">
        <v>16</v>
      </c>
      <c r="F20" s="98" t="s">
        <v>65</v>
      </c>
      <c r="G20" s="98" t="s">
        <v>66</v>
      </c>
      <c r="H20" s="65">
        <v>0.97</v>
      </c>
      <c r="I20" s="102">
        <f>SUM('May 2016'!I20,'June 2016'!I20,'July 2016'!I20)</f>
        <v>15</v>
      </c>
      <c r="J20" s="102">
        <f>SUM('May 2016'!J20,'June 2016'!J20,'July 2016'!J20)</f>
        <v>15</v>
      </c>
      <c r="K20" s="103">
        <f t="shared" si="1"/>
        <v>1</v>
      </c>
      <c r="L20" s="33"/>
      <c r="M20" s="323"/>
    </row>
    <row r="21" spans="1:13" ht="76.5" hidden="1" x14ac:dyDescent="0.25">
      <c r="A21" s="510" t="s">
        <v>62</v>
      </c>
      <c r="B21" s="95" t="s">
        <v>28</v>
      </c>
      <c r="C21" s="16">
        <v>18</v>
      </c>
      <c r="D21" s="16" t="s">
        <v>16</v>
      </c>
      <c r="E21" s="16" t="s">
        <v>50</v>
      </c>
      <c r="F21" s="96" t="s">
        <v>67</v>
      </c>
      <c r="G21" s="96" t="s">
        <v>68</v>
      </c>
      <c r="H21" s="65">
        <v>0.97</v>
      </c>
      <c r="I21" s="102">
        <f>SUM('May 2016'!I21,'June 2016'!I21,'July 2016'!I21)</f>
        <v>0</v>
      </c>
      <c r="J21" s="102">
        <f>SUM('May 2016'!J21,'June 2016'!J21,'July 2016'!J21)</f>
        <v>0</v>
      </c>
      <c r="K21" s="105" t="e">
        <f t="shared" si="1"/>
        <v>#DIV/0!</v>
      </c>
      <c r="L21" s="33"/>
      <c r="M21" s="33"/>
    </row>
    <row r="22" spans="1:13" ht="63.75" hidden="1" x14ac:dyDescent="0.25">
      <c r="A22" s="511" t="s">
        <v>62</v>
      </c>
      <c r="B22" s="97" t="s">
        <v>28</v>
      </c>
      <c r="C22" s="22">
        <v>19</v>
      </c>
      <c r="D22" s="22" t="s">
        <v>16</v>
      </c>
      <c r="E22" s="22" t="s">
        <v>50</v>
      </c>
      <c r="F22" s="98" t="s">
        <v>69</v>
      </c>
      <c r="G22" s="98" t="s">
        <v>70</v>
      </c>
      <c r="H22" s="65">
        <v>0.99</v>
      </c>
      <c r="I22" s="102">
        <v>15</v>
      </c>
      <c r="J22" s="102">
        <f>SUM('May 2016'!J22,'June 2016'!J22,'July 2016'!J22)</f>
        <v>11</v>
      </c>
      <c r="K22" s="105">
        <f t="shared" si="1"/>
        <v>1.3636363636363635</v>
      </c>
      <c r="L22" s="33"/>
      <c r="M22" s="325"/>
    </row>
    <row r="23" spans="1:13" ht="51" hidden="1" x14ac:dyDescent="0.25">
      <c r="A23" s="510" t="s">
        <v>62</v>
      </c>
      <c r="B23" s="95" t="s">
        <v>28</v>
      </c>
      <c r="C23" s="16">
        <v>20</v>
      </c>
      <c r="D23" s="16" t="s">
        <v>16</v>
      </c>
      <c r="E23" s="16" t="s">
        <v>50</v>
      </c>
      <c r="F23" s="96" t="s">
        <v>71</v>
      </c>
      <c r="G23" s="96" t="s">
        <v>72</v>
      </c>
      <c r="H23" s="65">
        <v>0.99</v>
      </c>
      <c r="I23" s="102">
        <f>SUM('May 2016'!I23,'June 2016'!I23,'July 2016'!I23)</f>
        <v>5</v>
      </c>
      <c r="J23" s="102">
        <f>SUM('May 2016'!J23,'June 2016'!J23,'July 2016'!J23)</f>
        <v>5</v>
      </c>
      <c r="K23" s="103">
        <f t="shared" si="1"/>
        <v>1</v>
      </c>
      <c r="L23" s="33"/>
      <c r="M23" s="325"/>
    </row>
    <row r="24" spans="1:13" ht="51" hidden="1" x14ac:dyDescent="0.25">
      <c r="A24" s="511" t="s">
        <v>73</v>
      </c>
      <c r="B24" s="97" t="s">
        <v>15</v>
      </c>
      <c r="C24" s="22">
        <v>21</v>
      </c>
      <c r="D24" s="22" t="s">
        <v>16</v>
      </c>
      <c r="E24" s="22" t="s">
        <v>16</v>
      </c>
      <c r="F24" s="98" t="s">
        <v>74</v>
      </c>
      <c r="G24" s="98" t="s">
        <v>75</v>
      </c>
      <c r="H24" s="65" t="s">
        <v>76</v>
      </c>
      <c r="I24" s="102">
        <f>SUM('May 2016'!I24,'June 2016'!I24,'July 2016'!I24)</f>
        <v>0</v>
      </c>
      <c r="J24" s="102">
        <f>SUM('May 2016'!J24,'June 2016'!J24,'July 2016'!J24)</f>
        <v>0</v>
      </c>
      <c r="K24" s="105" t="e">
        <f t="shared" si="1"/>
        <v>#DIV/0!</v>
      </c>
      <c r="L24" s="104"/>
      <c r="M24" s="329"/>
    </row>
    <row r="25" spans="1:13" ht="51" hidden="1" x14ac:dyDescent="0.25">
      <c r="A25" s="510" t="s">
        <v>77</v>
      </c>
      <c r="B25" s="95" t="s">
        <v>15</v>
      </c>
      <c r="C25" s="16">
        <v>22</v>
      </c>
      <c r="D25" s="16" t="s">
        <v>16</v>
      </c>
      <c r="E25" s="16" t="s">
        <v>16</v>
      </c>
      <c r="F25" s="96" t="s">
        <v>78</v>
      </c>
      <c r="G25" s="96" t="s">
        <v>79</v>
      </c>
      <c r="H25" s="65" t="s">
        <v>80</v>
      </c>
      <c r="I25" s="102">
        <f>SUM('May 2016'!I25,'June 2016'!I25,'July 2016'!I25)</f>
        <v>0</v>
      </c>
      <c r="J25" s="102">
        <f>SUM('May 2016'!J25,'June 2016'!J25,'July 2016'!J25)</f>
        <v>0</v>
      </c>
      <c r="K25" s="105" t="e">
        <f t="shared" si="1"/>
        <v>#DIV/0!</v>
      </c>
      <c r="L25" s="104"/>
      <c r="M25" s="104"/>
    </row>
    <row r="26" spans="1:13" ht="25.5" hidden="1" x14ac:dyDescent="0.25">
      <c r="A26" s="511" t="s">
        <v>81</v>
      </c>
      <c r="B26" s="97" t="s">
        <v>15</v>
      </c>
      <c r="C26" s="22">
        <v>23</v>
      </c>
      <c r="D26" s="22" t="s">
        <v>16</v>
      </c>
      <c r="E26" s="22" t="s">
        <v>16</v>
      </c>
      <c r="F26" s="98" t="s">
        <v>82</v>
      </c>
      <c r="G26" s="98"/>
      <c r="H26" s="65">
        <v>0.9</v>
      </c>
      <c r="I26" s="102">
        <f>SUM('May 2016'!I26,'June 2016'!I26,'July 2016'!I26)</f>
        <v>355</v>
      </c>
      <c r="J26" s="102">
        <f>SUM('May 2016'!J26,'June 2016'!J26,'July 2016'!J26)</f>
        <v>355</v>
      </c>
      <c r="K26" s="103">
        <f t="shared" si="1"/>
        <v>1</v>
      </c>
      <c r="L26" s="104"/>
      <c r="M26" s="104"/>
    </row>
    <row r="27" spans="1:13" ht="38.25" hidden="1" x14ac:dyDescent="0.25">
      <c r="A27" s="510" t="s">
        <v>83</v>
      </c>
      <c r="B27" s="95" t="s">
        <v>15</v>
      </c>
      <c r="C27" s="16">
        <v>24</v>
      </c>
      <c r="D27" s="16" t="s">
        <v>16</v>
      </c>
      <c r="E27" s="16" t="s">
        <v>16</v>
      </c>
      <c r="F27" s="96" t="s">
        <v>84</v>
      </c>
      <c r="G27" s="96" t="s">
        <v>85</v>
      </c>
      <c r="H27" s="65">
        <v>0.98</v>
      </c>
      <c r="I27" s="102">
        <f>SUM('May 2016'!I27,'June 2016'!I27,'July 2016'!I27)</f>
        <v>368</v>
      </c>
      <c r="J27" s="102">
        <f>SUM('May 2016'!J27,'June 2016'!J27,'July 2016'!J27)</f>
        <v>370</v>
      </c>
      <c r="K27" s="103">
        <f t="shared" si="1"/>
        <v>0.99459459459459465</v>
      </c>
      <c r="L27" s="104"/>
      <c r="M27" s="225"/>
    </row>
    <row r="28" spans="1:13" ht="63.75" hidden="1" x14ac:dyDescent="0.25">
      <c r="A28" s="511" t="s">
        <v>86</v>
      </c>
      <c r="B28" s="97" t="s">
        <v>87</v>
      </c>
      <c r="C28" s="100">
        <v>26</v>
      </c>
      <c r="D28" s="22" t="s">
        <v>16</v>
      </c>
      <c r="E28" s="22" t="s">
        <v>50</v>
      </c>
      <c r="F28" s="98" t="s">
        <v>88</v>
      </c>
      <c r="G28" s="98" t="s">
        <v>89</v>
      </c>
      <c r="H28" s="65">
        <v>1</v>
      </c>
      <c r="I28" s="102">
        <f>SUM('May 2016'!I28,'June 2016'!I28,'July 2016'!I28)</f>
        <v>171</v>
      </c>
      <c r="J28" s="102">
        <f>SUM('May 2016'!J28,'June 2016'!J28,'July 2016'!J28)</f>
        <v>171</v>
      </c>
      <c r="K28" s="103">
        <f t="shared" si="1"/>
        <v>1</v>
      </c>
      <c r="L28" s="33"/>
      <c r="M28" s="120"/>
    </row>
    <row r="29" spans="1:13" ht="51" hidden="1" x14ac:dyDescent="0.25">
      <c r="A29" s="510" t="s">
        <v>83</v>
      </c>
      <c r="B29" s="95" t="s">
        <v>15</v>
      </c>
      <c r="C29" s="16">
        <v>27</v>
      </c>
      <c r="D29" s="16" t="s">
        <v>16</v>
      </c>
      <c r="E29" s="16" t="s">
        <v>90</v>
      </c>
      <c r="F29" s="96" t="s">
        <v>91</v>
      </c>
      <c r="G29" s="96" t="s">
        <v>92</v>
      </c>
      <c r="H29" s="65">
        <v>0.98</v>
      </c>
      <c r="I29" s="102">
        <f>SUM('May 2016'!I29,'June 2016'!I29,'July 2016'!I29)</f>
        <v>0</v>
      </c>
      <c r="J29" s="102">
        <f>SUM('May 2016'!J29,'June 2016'!J29,'July 2016'!J29)</f>
        <v>0</v>
      </c>
      <c r="K29" s="103" t="e">
        <f t="shared" si="1"/>
        <v>#DIV/0!</v>
      </c>
      <c r="L29" s="104"/>
      <c r="M29" s="189"/>
    </row>
    <row r="30" spans="1:13" ht="63.75" hidden="1" x14ac:dyDescent="0.25">
      <c r="A30" s="511" t="s">
        <v>86</v>
      </c>
      <c r="B30" s="97" t="s">
        <v>87</v>
      </c>
      <c r="C30" s="100">
        <v>28</v>
      </c>
      <c r="D30" s="22" t="s">
        <v>16</v>
      </c>
      <c r="E30" s="22" t="s">
        <v>90</v>
      </c>
      <c r="F30" s="98" t="s">
        <v>93</v>
      </c>
      <c r="G30" s="98" t="s">
        <v>94</v>
      </c>
      <c r="H30" s="65">
        <v>0.98</v>
      </c>
      <c r="I30" s="102">
        <f>SUM('May 2016'!I30,'June 2016'!I30,'July 2016'!I30)</f>
        <v>3</v>
      </c>
      <c r="J30" s="102">
        <f>SUM('May 2016'!J30,'June 2016'!J30,'July 2016'!J30)</f>
        <v>3</v>
      </c>
      <c r="K30" s="103">
        <f t="shared" si="1"/>
        <v>1</v>
      </c>
      <c r="L30" s="33"/>
      <c r="M30" s="33"/>
    </row>
    <row r="31" spans="1:13" s="519" customFormat="1" ht="112.5" x14ac:dyDescent="0.25">
      <c r="A31" s="510" t="s">
        <v>83</v>
      </c>
      <c r="B31" s="95" t="s">
        <v>15</v>
      </c>
      <c r="C31" s="16">
        <v>29</v>
      </c>
      <c r="D31" s="16" t="s">
        <v>16</v>
      </c>
      <c r="E31" s="16" t="s">
        <v>17</v>
      </c>
      <c r="F31" s="96" t="s">
        <v>95</v>
      </c>
      <c r="G31" s="96" t="s">
        <v>96</v>
      </c>
      <c r="H31" s="65">
        <v>0.99</v>
      </c>
      <c r="I31" s="102">
        <f>SUM('May 2016'!I31,'June 2016'!I31,'July 2016'!I31)</f>
        <v>7</v>
      </c>
      <c r="J31" s="102">
        <f>SUM('May 2016'!J31,'June 2016'!J31,'July 2016'!J31)</f>
        <v>7</v>
      </c>
      <c r="K31" s="536">
        <f t="shared" ref="K31:K32" si="4">IF(J31=0,"-",I31/J31)</f>
        <v>1</v>
      </c>
      <c r="L31" s="33"/>
      <c r="M31" s="369"/>
    </row>
    <row r="32" spans="1:13" ht="93.75" x14ac:dyDescent="0.25">
      <c r="A32" s="511" t="s">
        <v>86</v>
      </c>
      <c r="B32" s="97" t="s">
        <v>87</v>
      </c>
      <c r="C32" s="100">
        <v>30</v>
      </c>
      <c r="D32" s="22" t="s">
        <v>16</v>
      </c>
      <c r="E32" s="22" t="s">
        <v>17</v>
      </c>
      <c r="F32" s="98" t="s">
        <v>97</v>
      </c>
      <c r="G32" s="98" t="s">
        <v>98</v>
      </c>
      <c r="H32" s="65">
        <v>0.98</v>
      </c>
      <c r="I32" s="102">
        <f>SUM('May 2016'!I32,'June 2016'!I32,'July 2016'!I32)</f>
        <v>1</v>
      </c>
      <c r="J32" s="102">
        <f>SUM('May 2016'!J32,'June 2016'!J32,'July 2016'!J32)</f>
        <v>1</v>
      </c>
      <c r="K32" s="536">
        <f t="shared" si="4"/>
        <v>1</v>
      </c>
      <c r="L32" s="33"/>
      <c r="M32" s="120"/>
    </row>
    <row r="33" spans="1:13" ht="93.75" x14ac:dyDescent="0.25">
      <c r="A33" s="510" t="s">
        <v>86</v>
      </c>
      <c r="B33" s="95" t="s">
        <v>87</v>
      </c>
      <c r="C33" s="101">
        <v>31</v>
      </c>
      <c r="D33" s="16" t="s">
        <v>16</v>
      </c>
      <c r="E33" s="16" t="s">
        <v>17</v>
      </c>
      <c r="F33" s="96" t="s">
        <v>99</v>
      </c>
      <c r="G33" s="96" t="s">
        <v>100</v>
      </c>
      <c r="H33" s="65">
        <v>0.98</v>
      </c>
      <c r="I33" s="102">
        <f>SUM('May 2016'!I33,'June 2016'!I33,'July 2016'!I33)</f>
        <v>0</v>
      </c>
      <c r="J33" s="102">
        <f>SUM('May 2016'!J33,'June 2016'!J33,'July 2016'!J33)</f>
        <v>0</v>
      </c>
      <c r="K33" s="536" t="str">
        <f>IF(J33=0,"-",I33/J33)</f>
        <v>-</v>
      </c>
      <c r="L33" s="33"/>
      <c r="M33" s="33"/>
    </row>
    <row r="34" spans="1:13" ht="56.25" x14ac:dyDescent="0.25">
      <c r="A34" s="511" t="s">
        <v>101</v>
      </c>
      <c r="B34" s="97" t="s">
        <v>15</v>
      </c>
      <c r="C34" s="22">
        <v>32</v>
      </c>
      <c r="D34" s="22" t="s">
        <v>16</v>
      </c>
      <c r="E34" s="22" t="s">
        <v>17</v>
      </c>
      <c r="F34" s="98" t="s">
        <v>102</v>
      </c>
      <c r="G34" s="98" t="s">
        <v>58</v>
      </c>
      <c r="H34" s="65">
        <v>0.98</v>
      </c>
      <c r="I34" s="102">
        <f>SUM('May 2016'!I34,'June 2016'!I34,'July 2016'!I34)</f>
        <v>0</v>
      </c>
      <c r="J34" s="102">
        <f>SUM('May 2016'!J34,'June 2016'!J34,'July 2016'!J34)</f>
        <v>0</v>
      </c>
      <c r="K34" s="536" t="str">
        <f>IF(J34=0,"-",I34/J34)</f>
        <v>-</v>
      </c>
      <c r="L34" s="104"/>
      <c r="M34" s="225"/>
    </row>
    <row r="35" spans="1:13" ht="63.75" hidden="1" x14ac:dyDescent="0.25">
      <c r="A35" s="510" t="s">
        <v>86</v>
      </c>
      <c r="B35" s="95" t="s">
        <v>87</v>
      </c>
      <c r="C35" s="101">
        <v>33</v>
      </c>
      <c r="D35" s="16" t="s">
        <v>16</v>
      </c>
      <c r="E35" s="16" t="s">
        <v>16</v>
      </c>
      <c r="F35" s="96" t="s">
        <v>103</v>
      </c>
      <c r="G35" s="96" t="s">
        <v>104</v>
      </c>
      <c r="H35" s="65">
        <v>0.95</v>
      </c>
      <c r="I35" s="102">
        <v>0</v>
      </c>
      <c r="J35" s="102">
        <v>0</v>
      </c>
      <c r="K35" s="105" t="e">
        <f t="shared" si="1"/>
        <v>#DIV/0!</v>
      </c>
      <c r="L35" s="33"/>
      <c r="M35" s="517"/>
    </row>
    <row r="36" spans="1:13" ht="63.75" hidden="1" x14ac:dyDescent="0.25">
      <c r="A36" s="511" t="s">
        <v>86</v>
      </c>
      <c r="B36" s="97" t="s">
        <v>87</v>
      </c>
      <c r="C36" s="100">
        <v>34</v>
      </c>
      <c r="D36" s="22" t="s">
        <v>16</v>
      </c>
      <c r="E36" s="22" t="s">
        <v>16</v>
      </c>
      <c r="F36" s="98" t="s">
        <v>105</v>
      </c>
      <c r="G36" s="98" t="s">
        <v>104</v>
      </c>
      <c r="H36" s="65">
        <v>0.95</v>
      </c>
      <c r="I36" s="102">
        <f>SUM('May 2016'!I36,'June 2016'!I36,'July 2016'!I36)</f>
        <v>12</v>
      </c>
      <c r="J36" s="102">
        <f>SUM('May 2016'!J36,'June 2016'!J36,'July 2016'!J36)</f>
        <v>12</v>
      </c>
      <c r="K36" s="105">
        <f t="shared" si="1"/>
        <v>1</v>
      </c>
      <c r="L36" s="33"/>
      <c r="M36" s="33"/>
    </row>
    <row r="37" spans="1:13" ht="63.75" hidden="1" x14ac:dyDescent="0.25">
      <c r="A37" s="510" t="s">
        <v>86</v>
      </c>
      <c r="B37" s="95" t="s">
        <v>87</v>
      </c>
      <c r="C37" s="101">
        <v>35</v>
      </c>
      <c r="D37" s="16" t="s">
        <v>16</v>
      </c>
      <c r="E37" s="16" t="s">
        <v>16</v>
      </c>
      <c r="F37" s="96" t="s">
        <v>106</v>
      </c>
      <c r="G37" s="96" t="s">
        <v>107</v>
      </c>
      <c r="H37" s="65">
        <v>0.95</v>
      </c>
      <c r="I37" s="102">
        <f>SUM('May 2016'!I37,'June 2016'!I37,'July 2016'!I37)</f>
        <v>0</v>
      </c>
      <c r="J37" s="102">
        <f>SUM('May 2016'!J37,'June 2016'!J37,'July 2016'!J37)</f>
        <v>0</v>
      </c>
      <c r="K37" s="105" t="e">
        <f t="shared" si="1"/>
        <v>#DIV/0!</v>
      </c>
      <c r="L37" s="33"/>
      <c r="M37" s="33"/>
    </row>
    <row r="38" spans="1:13" ht="93.75" x14ac:dyDescent="0.25">
      <c r="A38" s="511" t="s">
        <v>86</v>
      </c>
      <c r="B38" s="97" t="s">
        <v>87</v>
      </c>
      <c r="C38" s="100">
        <v>36</v>
      </c>
      <c r="D38" s="22" t="s">
        <v>16</v>
      </c>
      <c r="E38" s="22" t="s">
        <v>17</v>
      </c>
      <c r="F38" s="98" t="s">
        <v>108</v>
      </c>
      <c r="G38" s="98" t="s">
        <v>109</v>
      </c>
      <c r="H38" s="65">
        <v>0.95</v>
      </c>
      <c r="I38" s="102">
        <f>SUM('May 2016'!I38,'June 2016'!I38,'July 2016'!I38)</f>
        <v>0</v>
      </c>
      <c r="J38" s="102">
        <f>SUM('May 2016'!J38,'June 2016'!J38,'July 2016'!J38)</f>
        <v>0</v>
      </c>
      <c r="K38" s="536" t="str">
        <f t="shared" ref="K38:K44" si="5">IF(J38=0,"-",I38/J38)</f>
        <v>-</v>
      </c>
      <c r="L38" s="33"/>
      <c r="M38" s="33"/>
    </row>
    <row r="39" spans="1:13" ht="93.75" x14ac:dyDescent="0.25">
      <c r="A39" s="510" t="s">
        <v>86</v>
      </c>
      <c r="B39" s="95" t="s">
        <v>87</v>
      </c>
      <c r="C39" s="101">
        <v>37</v>
      </c>
      <c r="D39" s="16" t="s">
        <v>16</v>
      </c>
      <c r="E39" s="16" t="s">
        <v>17</v>
      </c>
      <c r="F39" s="96" t="s">
        <v>110</v>
      </c>
      <c r="G39" s="96" t="s">
        <v>109</v>
      </c>
      <c r="H39" s="65">
        <v>0.95</v>
      </c>
      <c r="I39" s="102">
        <f>SUM('May 2016'!I39,'June 2016'!I39,'July 2016'!I39)</f>
        <v>6</v>
      </c>
      <c r="J39" s="102">
        <f>SUM('May 2016'!J39,'June 2016'!J39,'July 2016'!J39)</f>
        <v>6</v>
      </c>
      <c r="K39" s="536">
        <f t="shared" si="5"/>
        <v>1</v>
      </c>
      <c r="L39" s="33"/>
      <c r="M39" s="33"/>
    </row>
    <row r="40" spans="1:13" ht="93.75" x14ac:dyDescent="0.25">
      <c r="A40" s="511" t="s">
        <v>101</v>
      </c>
      <c r="B40" s="97" t="s">
        <v>15</v>
      </c>
      <c r="C40" s="22">
        <v>38</v>
      </c>
      <c r="D40" s="22" t="s">
        <v>16</v>
      </c>
      <c r="E40" s="22" t="s">
        <v>17</v>
      </c>
      <c r="F40" s="98" t="s">
        <v>111</v>
      </c>
      <c r="G40" s="98" t="s">
        <v>112</v>
      </c>
      <c r="H40" s="65">
        <v>0.95</v>
      </c>
      <c r="I40" s="102">
        <f>SUM('May 2016'!I40,'June 2016'!I40,'July 2016'!I40)</f>
        <v>0</v>
      </c>
      <c r="J40" s="102">
        <f>SUM('May 2016'!J40,'June 2016'!J40,'July 2016'!J40)</f>
        <v>0</v>
      </c>
      <c r="K40" s="536" t="str">
        <f t="shared" si="5"/>
        <v>-</v>
      </c>
      <c r="L40" s="104"/>
      <c r="M40" s="33"/>
    </row>
    <row r="41" spans="1:13" ht="93.75" x14ac:dyDescent="0.25">
      <c r="A41" s="510" t="s">
        <v>101</v>
      </c>
      <c r="B41" s="95" t="s">
        <v>15</v>
      </c>
      <c r="C41" s="16">
        <v>39</v>
      </c>
      <c r="D41" s="16" t="s">
        <v>16</v>
      </c>
      <c r="E41" s="16" t="s">
        <v>17</v>
      </c>
      <c r="F41" s="96" t="s">
        <v>113</v>
      </c>
      <c r="G41" s="96" t="s">
        <v>114</v>
      </c>
      <c r="H41" s="65">
        <v>0.95</v>
      </c>
      <c r="I41" s="102">
        <f>SUM('May 2016'!I41,'June 2016'!I41,'July 2016'!I41)</f>
        <v>0</v>
      </c>
      <c r="J41" s="102">
        <f>SUM('May 2016'!J41,'June 2016'!J41,'July 2016'!J41)</f>
        <v>0</v>
      </c>
      <c r="K41" s="536" t="str">
        <f t="shared" si="5"/>
        <v>-</v>
      </c>
      <c r="L41" s="104"/>
      <c r="M41" s="33"/>
    </row>
    <row r="42" spans="1:13" ht="93.75" x14ac:dyDescent="0.25">
      <c r="A42" s="511" t="s">
        <v>101</v>
      </c>
      <c r="B42" s="97" t="s">
        <v>15</v>
      </c>
      <c r="C42" s="22">
        <v>40</v>
      </c>
      <c r="D42" s="22" t="s">
        <v>16</v>
      </c>
      <c r="E42" s="22" t="s">
        <v>17</v>
      </c>
      <c r="F42" s="98" t="s">
        <v>115</v>
      </c>
      <c r="G42" s="98" t="s">
        <v>109</v>
      </c>
      <c r="H42" s="65">
        <v>0.95</v>
      </c>
      <c r="I42" s="102">
        <f>SUM('May 2016'!I42,'June 2016'!I42,'July 2016'!I42)</f>
        <v>0</v>
      </c>
      <c r="J42" s="102">
        <f>SUM('May 2016'!J42,'June 2016'!J42,'July 2016'!J42)</f>
        <v>0</v>
      </c>
      <c r="K42" s="536" t="str">
        <f t="shared" si="5"/>
        <v>-</v>
      </c>
      <c r="L42" s="104"/>
      <c r="M42" s="33"/>
    </row>
    <row r="43" spans="1:13" ht="93.75" x14ac:dyDescent="0.25">
      <c r="A43" s="510" t="s">
        <v>101</v>
      </c>
      <c r="B43" s="95" t="s">
        <v>15</v>
      </c>
      <c r="C43" s="16">
        <v>41</v>
      </c>
      <c r="D43" s="16" t="s">
        <v>16</v>
      </c>
      <c r="E43" s="16" t="s">
        <v>17</v>
      </c>
      <c r="F43" s="96" t="s">
        <v>116</v>
      </c>
      <c r="G43" s="96" t="s">
        <v>117</v>
      </c>
      <c r="H43" s="65">
        <v>0.97</v>
      </c>
      <c r="I43" s="102">
        <f>SUM('May 2016'!I43,'June 2016'!I43,'July 2016'!I43)</f>
        <v>0</v>
      </c>
      <c r="J43" s="102">
        <f>SUM('May 2016'!J43,'June 2016'!J43,'July 2016'!J43)</f>
        <v>0</v>
      </c>
      <c r="K43" s="536" t="str">
        <f t="shared" si="5"/>
        <v>-</v>
      </c>
      <c r="L43" s="104"/>
      <c r="M43" s="33"/>
    </row>
    <row r="44" spans="1:13" ht="93.75" x14ac:dyDescent="0.25">
      <c r="A44" s="511" t="s">
        <v>86</v>
      </c>
      <c r="B44" s="97" t="s">
        <v>87</v>
      </c>
      <c r="C44" s="100">
        <v>42</v>
      </c>
      <c r="D44" s="22" t="s">
        <v>16</v>
      </c>
      <c r="E44" s="22" t="s">
        <v>17</v>
      </c>
      <c r="F44" s="98" t="s">
        <v>118</v>
      </c>
      <c r="G44" s="98" t="s">
        <v>119</v>
      </c>
      <c r="H44" s="65">
        <v>0.98</v>
      </c>
      <c r="I44" s="102">
        <f>SUM('May 2016'!I44,'June 2016'!I44,'July 2016'!I44)</f>
        <v>684</v>
      </c>
      <c r="J44" s="102">
        <f>SUM('May 2016'!J44,'June 2016'!J44,'July 2016'!J44)</f>
        <v>684</v>
      </c>
      <c r="K44" s="536">
        <f t="shared" si="5"/>
        <v>1</v>
      </c>
      <c r="L44" s="33"/>
      <c r="M44" s="33"/>
    </row>
    <row r="45" spans="1:13" ht="63.75" hidden="1" x14ac:dyDescent="0.25">
      <c r="A45" s="510" t="s">
        <v>86</v>
      </c>
      <c r="B45" s="95" t="s">
        <v>87</v>
      </c>
      <c r="C45" s="101">
        <v>43</v>
      </c>
      <c r="D45" s="16" t="s">
        <v>16</v>
      </c>
      <c r="E45" s="16" t="s">
        <v>16</v>
      </c>
      <c r="F45" s="96" t="s">
        <v>118</v>
      </c>
      <c r="G45" s="96" t="s">
        <v>120</v>
      </c>
      <c r="H45" s="65">
        <v>0.98</v>
      </c>
      <c r="I45" s="102">
        <f>SUM('May 2016'!I45,'June 2016'!I45,'July 2016'!I45)</f>
        <v>3420</v>
      </c>
      <c r="J45" s="102">
        <f>SUM('May 2016'!J45,'June 2016'!J45,'July 2016'!J45)</f>
        <v>3420</v>
      </c>
      <c r="K45" s="103">
        <f t="shared" si="1"/>
        <v>1</v>
      </c>
      <c r="L45" s="33"/>
      <c r="M45" s="33"/>
    </row>
    <row r="46" spans="1:13" ht="63.75" hidden="1" x14ac:dyDescent="0.25">
      <c r="A46" s="511" t="s">
        <v>86</v>
      </c>
      <c r="B46" s="97" t="s">
        <v>87</v>
      </c>
      <c r="C46" s="100">
        <v>44</v>
      </c>
      <c r="D46" s="22" t="s">
        <v>16</v>
      </c>
      <c r="E46" s="22" t="s">
        <v>50</v>
      </c>
      <c r="F46" s="98" t="s">
        <v>121</v>
      </c>
      <c r="G46" s="98" t="s">
        <v>122</v>
      </c>
      <c r="H46" s="65">
        <v>0.98</v>
      </c>
      <c r="I46" s="102">
        <f>SUM('May 2016'!I46,'June 2016'!I46,'July 2016'!I46)</f>
        <v>7</v>
      </c>
      <c r="J46" s="102">
        <f>SUM('May 2016'!J46,'June 2016'!J46,'July 2016'!J46)</f>
        <v>7</v>
      </c>
      <c r="K46" s="105">
        <f t="shared" si="1"/>
        <v>1</v>
      </c>
      <c r="L46" s="33"/>
      <c r="M46" s="33"/>
    </row>
    <row r="47" spans="1:13" ht="76.5" hidden="1" x14ac:dyDescent="0.25">
      <c r="A47" s="510" t="s">
        <v>86</v>
      </c>
      <c r="B47" s="95" t="s">
        <v>87</v>
      </c>
      <c r="C47" s="101">
        <v>45</v>
      </c>
      <c r="D47" s="16" t="s">
        <v>16</v>
      </c>
      <c r="E47" s="16" t="s">
        <v>50</v>
      </c>
      <c r="F47" s="96" t="s">
        <v>123</v>
      </c>
      <c r="G47" s="96" t="s">
        <v>124</v>
      </c>
      <c r="H47" s="65">
        <v>0.9</v>
      </c>
      <c r="I47" s="102">
        <f>SUM('May 2016'!I47,'June 2016'!I47,'July 2016'!I47)</f>
        <v>0</v>
      </c>
      <c r="J47" s="102">
        <f>SUM('May 2016'!J47,'June 2016'!J47,'July 2016'!J47)</f>
        <v>0</v>
      </c>
      <c r="K47" s="105" t="e">
        <f t="shared" si="1"/>
        <v>#DIV/0!</v>
      </c>
      <c r="L47" s="33"/>
      <c r="M47" s="33"/>
    </row>
    <row r="48" spans="1:13" ht="114.75" hidden="1" x14ac:dyDescent="0.25">
      <c r="A48" s="511" t="s">
        <v>86</v>
      </c>
      <c r="B48" s="97" t="s">
        <v>87</v>
      </c>
      <c r="C48" s="100">
        <v>46</v>
      </c>
      <c r="D48" s="22" t="s">
        <v>16</v>
      </c>
      <c r="E48" s="22" t="s">
        <v>50</v>
      </c>
      <c r="F48" s="98" t="s">
        <v>125</v>
      </c>
      <c r="G48" s="98" t="s">
        <v>126</v>
      </c>
      <c r="H48" s="65">
        <v>0.99</v>
      </c>
      <c r="I48" s="102">
        <f>SUM('May 2016'!I48,'June 2016'!I48,'July 2016'!I48)</f>
        <v>7</v>
      </c>
      <c r="J48" s="102">
        <f>SUM('May 2016'!J48,'June 2016'!J48,'July 2016'!J48)</f>
        <v>7</v>
      </c>
      <c r="K48" s="105">
        <f t="shared" si="1"/>
        <v>1</v>
      </c>
      <c r="L48" s="33"/>
      <c r="M48" s="33"/>
    </row>
    <row r="49" spans="1:13" ht="63.75" hidden="1" x14ac:dyDescent="0.25">
      <c r="A49" s="510" t="s">
        <v>127</v>
      </c>
      <c r="B49" s="95" t="s">
        <v>28</v>
      </c>
      <c r="C49" s="16">
        <v>47</v>
      </c>
      <c r="D49" s="16" t="s">
        <v>16</v>
      </c>
      <c r="E49" s="16" t="s">
        <v>16</v>
      </c>
      <c r="F49" s="96" t="s">
        <v>128</v>
      </c>
      <c r="G49" s="96" t="s">
        <v>129</v>
      </c>
      <c r="H49" s="65">
        <v>0.95</v>
      </c>
      <c r="I49" s="102">
        <f>SUM('May 2016'!I49,'June 2016'!I49,'July 2016'!I49)</f>
        <v>255</v>
      </c>
      <c r="J49" s="102">
        <f>SUM('May 2016'!J49,'June 2016'!J49,'July 2016'!J49)</f>
        <v>255</v>
      </c>
      <c r="K49" s="103">
        <f t="shared" si="1"/>
        <v>1</v>
      </c>
      <c r="L49" s="33"/>
      <c r="M49" s="325"/>
    </row>
    <row r="50" spans="1:13" ht="63.75" hidden="1" x14ac:dyDescent="0.25">
      <c r="A50" s="511" t="s">
        <v>127</v>
      </c>
      <c r="B50" s="97" t="s">
        <v>28</v>
      </c>
      <c r="C50" s="22">
        <v>48</v>
      </c>
      <c r="D50" s="22" t="s">
        <v>16</v>
      </c>
      <c r="E50" s="22" t="s">
        <v>16</v>
      </c>
      <c r="F50" s="98" t="s">
        <v>130</v>
      </c>
      <c r="G50" s="98" t="s">
        <v>129</v>
      </c>
      <c r="H50" s="65">
        <v>0.9</v>
      </c>
      <c r="I50" s="102">
        <v>4</v>
      </c>
      <c r="J50" s="102">
        <v>4</v>
      </c>
      <c r="K50" s="103">
        <f t="shared" si="1"/>
        <v>1</v>
      </c>
      <c r="L50" s="33"/>
      <c r="M50" s="153"/>
    </row>
    <row r="51" spans="1:13" ht="131.25" x14ac:dyDescent="0.25">
      <c r="A51" s="510" t="s">
        <v>127</v>
      </c>
      <c r="B51" s="95" t="s">
        <v>15</v>
      </c>
      <c r="C51" s="16">
        <v>49</v>
      </c>
      <c r="D51" s="16" t="s">
        <v>16</v>
      </c>
      <c r="E51" s="16" t="s">
        <v>17</v>
      </c>
      <c r="F51" s="96" t="s">
        <v>131</v>
      </c>
      <c r="G51" s="96" t="s">
        <v>132</v>
      </c>
      <c r="H51" s="65">
        <v>0.95</v>
      </c>
      <c r="I51" s="102">
        <f>SUM('May 2016'!I51,'June 2016'!I51,'July 2016'!I51)</f>
        <v>0</v>
      </c>
      <c r="J51" s="102">
        <f>SUM('May 2016'!J51,'June 2016'!J51,'July 2016'!J51)</f>
        <v>0</v>
      </c>
      <c r="K51" s="536" t="str">
        <f>IF(J51=0,"-",I51/J51)</f>
        <v>-</v>
      </c>
      <c r="L51" s="104"/>
      <c r="M51" s="104"/>
    </row>
    <row r="52" spans="1:13" ht="38.25" hidden="1" x14ac:dyDescent="0.25">
      <c r="A52" s="511" t="s">
        <v>40</v>
      </c>
      <c r="B52" s="97" t="s">
        <v>28</v>
      </c>
      <c r="C52" s="22">
        <v>51</v>
      </c>
      <c r="D52" s="22" t="s">
        <v>16</v>
      </c>
      <c r="E52" s="22" t="s">
        <v>50</v>
      </c>
      <c r="F52" s="98" t="s">
        <v>133</v>
      </c>
      <c r="G52" s="98" t="s">
        <v>58</v>
      </c>
      <c r="H52" s="65">
        <v>0.98</v>
      </c>
      <c r="I52" s="102">
        <f>SUM('May 2016'!I52,'June 2016'!I52,'July 2016'!I52)</f>
        <v>3</v>
      </c>
      <c r="J52" s="102">
        <f>SUM('May 2016'!J52,'June 2016'!J52,'July 2016'!J52)</f>
        <v>3</v>
      </c>
      <c r="K52" s="103">
        <f t="shared" si="1"/>
        <v>1</v>
      </c>
      <c r="L52" s="33"/>
      <c r="M52" s="153"/>
    </row>
    <row r="53" spans="1:13" ht="112.5" x14ac:dyDescent="0.25">
      <c r="A53" s="510" t="s">
        <v>134</v>
      </c>
      <c r="B53" s="95" t="s">
        <v>28</v>
      </c>
      <c r="C53" s="16">
        <v>52</v>
      </c>
      <c r="D53" s="16" t="s">
        <v>16</v>
      </c>
      <c r="E53" s="16" t="s">
        <v>17</v>
      </c>
      <c r="F53" s="96" t="s">
        <v>135</v>
      </c>
      <c r="G53" s="96" t="s">
        <v>136</v>
      </c>
      <c r="H53" s="65">
        <v>0.75</v>
      </c>
      <c r="I53" s="102">
        <f>SUM('May 2016'!I53,'June 2016'!I53,'July 2016'!I53)</f>
        <v>400</v>
      </c>
      <c r="J53" s="102">
        <f>SUM('May 2016'!J53,'June 2016'!J53,'July 2016'!J53)</f>
        <v>504</v>
      </c>
      <c r="K53" s="536">
        <f t="shared" ref="K53:K54" si="6">IF(J53=0,"-",I53/J53)</f>
        <v>0.79365079365079361</v>
      </c>
      <c r="L53" s="33"/>
      <c r="M53" s="323"/>
    </row>
    <row r="54" spans="1:13" ht="112.5" x14ac:dyDescent="0.25">
      <c r="A54" s="511" t="s">
        <v>134</v>
      </c>
      <c r="B54" s="97" t="s">
        <v>28</v>
      </c>
      <c r="C54" s="22">
        <v>53</v>
      </c>
      <c r="D54" s="22" t="s">
        <v>17</v>
      </c>
      <c r="E54" s="22" t="s">
        <v>17</v>
      </c>
      <c r="F54" s="98" t="s">
        <v>137</v>
      </c>
      <c r="G54" s="98" t="s">
        <v>138</v>
      </c>
      <c r="H54" s="65"/>
      <c r="I54" s="102">
        <f>SUM('May 2016'!I54,'June 2016'!I54,'July 2016'!I54)</f>
        <v>50</v>
      </c>
      <c r="J54" s="102">
        <f>SUM('May 2016'!J54,'June 2016'!J54,'July 2016'!J54)</f>
        <v>50</v>
      </c>
      <c r="K54" s="536">
        <f t="shared" si="6"/>
        <v>1</v>
      </c>
      <c r="L54" s="33"/>
      <c r="M54" s="323"/>
    </row>
    <row r="55" spans="1:13" ht="114.75" hidden="1" x14ac:dyDescent="0.25">
      <c r="A55" s="510" t="s">
        <v>139</v>
      </c>
      <c r="B55" s="95" t="s">
        <v>28</v>
      </c>
      <c r="C55" s="16">
        <v>54</v>
      </c>
      <c r="D55" s="16" t="s">
        <v>16</v>
      </c>
      <c r="E55" s="16" t="s">
        <v>16</v>
      </c>
      <c r="F55" s="96" t="s">
        <v>140</v>
      </c>
      <c r="G55" s="96" t="s">
        <v>58</v>
      </c>
      <c r="H55" s="65"/>
      <c r="I55" s="102">
        <f>SUM('May 2016'!I55,'June 2016'!I55,'July 2016'!I55)</f>
        <v>0</v>
      </c>
      <c r="J55" s="102">
        <f>SUM('May 2016'!J55,'June 2016'!J55,'July 2016'!J55)</f>
        <v>0</v>
      </c>
      <c r="K55" s="105" t="e">
        <f t="shared" si="1"/>
        <v>#DIV/0!</v>
      </c>
      <c r="L55" s="33"/>
      <c r="M55" s="518"/>
    </row>
  </sheetData>
  <autoFilter ref="A3:M55">
    <filterColumn colId="4">
      <filters>
        <filter val="Q"/>
      </filters>
    </filterColumn>
  </autoFilter>
  <mergeCells count="1">
    <mergeCell ref="I2:J2"/>
  </mergeCells>
  <pageMargins left="0.70866141732283472" right="0.70866141732283472" top="0.74803149606299213" bottom="0.74803149606299213" header="0.31496062992125984" footer="0.31496062992125984"/>
  <pageSetup paperSize="8" scale="6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filterMode="1"/>
  <dimension ref="A1:M56"/>
  <sheetViews>
    <sheetView topLeftCell="A44" zoomScale="60" zoomScaleNormal="60" workbookViewId="0">
      <selection activeCell="M13" sqref="M13"/>
    </sheetView>
  </sheetViews>
  <sheetFormatPr defaultRowHeight="15" x14ac:dyDescent="0.25"/>
  <cols>
    <col min="1" max="1" width="16.85546875" style="2" customWidth="1"/>
    <col min="2" max="2" width="13.7109375" style="5" customWidth="1"/>
    <col min="3" max="3" width="9.140625" style="5"/>
    <col min="4" max="4" width="18.7109375" style="6" bestFit="1" customWidth="1"/>
    <col min="5" max="5" width="19.42578125" style="2" customWidth="1"/>
    <col min="6" max="6" width="32.140625" style="2" customWidth="1"/>
    <col min="7" max="7" width="31.42578125" style="2" customWidth="1"/>
    <col min="8" max="8" width="18.7109375" style="2" customWidth="1"/>
    <col min="9" max="9" width="17.140625" style="273" customWidth="1"/>
    <col min="10" max="10" width="18.5703125" style="273" customWidth="1"/>
    <col min="11" max="11" width="17.7109375" style="2" customWidth="1"/>
    <col min="12" max="12" width="16.140625" style="2" customWidth="1"/>
    <col min="13" max="13" width="27.5703125" style="2" customWidth="1"/>
    <col min="14" max="16384" width="9.140625" style="4"/>
  </cols>
  <sheetData>
    <row r="1" spans="1:13" ht="25.5" x14ac:dyDescent="0.25">
      <c r="A1" s="41" t="s">
        <v>220</v>
      </c>
      <c r="B1" s="41"/>
      <c r="C1" s="41"/>
      <c r="D1" s="41"/>
      <c r="E1" s="41"/>
      <c r="F1" s="1"/>
      <c r="K1" s="3"/>
    </row>
    <row r="2" spans="1:13" ht="15.75" thickBot="1" x14ac:dyDescent="0.3">
      <c r="G2" s="7"/>
      <c r="H2" s="3"/>
      <c r="I2" s="632" t="s">
        <v>0</v>
      </c>
      <c r="J2" s="632"/>
      <c r="K2" s="3"/>
    </row>
    <row r="3" spans="1:13" ht="75" x14ac:dyDescent="0.25">
      <c r="A3" s="59" t="s">
        <v>1</v>
      </c>
      <c r="B3" s="60" t="s">
        <v>2</v>
      </c>
      <c r="C3" s="60" t="s">
        <v>3</v>
      </c>
      <c r="D3" s="61" t="s">
        <v>4</v>
      </c>
      <c r="E3" s="61" t="s">
        <v>5</v>
      </c>
      <c r="F3" s="60" t="s">
        <v>6</v>
      </c>
      <c r="G3" s="60" t="s">
        <v>7</v>
      </c>
      <c r="H3" s="62" t="s">
        <v>8</v>
      </c>
      <c r="I3" s="63" t="s">
        <v>9</v>
      </c>
      <c r="J3" s="63" t="s">
        <v>10</v>
      </c>
      <c r="K3" s="62" t="s">
        <v>11</v>
      </c>
      <c r="L3" s="60" t="s">
        <v>12</v>
      </c>
      <c r="M3" s="64" t="s">
        <v>13</v>
      </c>
    </row>
    <row r="4" spans="1:13" ht="130.5" x14ac:dyDescent="0.25">
      <c r="A4" s="13" t="s">
        <v>14</v>
      </c>
      <c r="B4" s="14" t="s">
        <v>15</v>
      </c>
      <c r="C4" s="15">
        <v>1</v>
      </c>
      <c r="D4" s="15" t="s">
        <v>16</v>
      </c>
      <c r="E4" s="15" t="s">
        <v>17</v>
      </c>
      <c r="F4" s="29" t="s">
        <v>18</v>
      </c>
      <c r="G4" s="29" t="s">
        <v>19</v>
      </c>
      <c r="H4" s="124">
        <v>0.995</v>
      </c>
      <c r="I4" s="72">
        <f>SUM('August 2016'!I4,'Sept 2016'!I4,'Oct 2016'!I3)</f>
        <v>2207</v>
      </c>
      <c r="J4" s="72">
        <f>SUM('August 2016'!J4,'Sept 2016'!J4,'Oct 2016'!J3)</f>
        <v>2208</v>
      </c>
      <c r="K4" s="520">
        <f>IF(J4=0,"-",I4/J4)</f>
        <v>0.99954710144927539</v>
      </c>
      <c r="L4" s="32"/>
      <c r="M4" s="43"/>
    </row>
    <row r="5" spans="1:13" ht="85.5" x14ac:dyDescent="0.25">
      <c r="A5" s="13" t="s">
        <v>14</v>
      </c>
      <c r="B5" s="14" t="s">
        <v>15</v>
      </c>
      <c r="C5" s="15">
        <v>2</v>
      </c>
      <c r="D5" s="15" t="s">
        <v>16</v>
      </c>
      <c r="E5" s="15" t="s">
        <v>17</v>
      </c>
      <c r="F5" s="29" t="s">
        <v>20</v>
      </c>
      <c r="G5" s="29" t="s">
        <v>21</v>
      </c>
      <c r="H5" s="124">
        <v>0.95</v>
      </c>
      <c r="I5" s="72">
        <f>SUM('August 2016'!I5,'Sept 2016'!I5,'Oct 2016'!I4)</f>
        <v>736</v>
      </c>
      <c r="J5" s="72">
        <f>SUM('August 2016'!J5,'Sept 2016'!J5,'Oct 2016'!J4)</f>
        <v>760</v>
      </c>
      <c r="K5" s="520">
        <f t="shared" ref="K5:K7" si="0">IF(J5=0,"-",I5/J5)</f>
        <v>0.96842105263157896</v>
      </c>
      <c r="L5" s="49"/>
      <c r="M5" s="369"/>
    </row>
    <row r="6" spans="1:13" ht="85.5" x14ac:dyDescent="0.25">
      <c r="A6" s="19" t="s">
        <v>22</v>
      </c>
      <c r="B6" s="20" t="s">
        <v>15</v>
      </c>
      <c r="C6" s="21">
        <v>3</v>
      </c>
      <c r="D6" s="21" t="s">
        <v>16</v>
      </c>
      <c r="E6" s="21" t="s">
        <v>17</v>
      </c>
      <c r="F6" s="30" t="s">
        <v>23</v>
      </c>
      <c r="G6" s="30" t="s">
        <v>24</v>
      </c>
      <c r="H6" s="124">
        <v>0.95</v>
      </c>
      <c r="I6" s="72">
        <f>SUM('August 2016'!I6,'Sept 2016'!I6,'Oct 2016'!I5)</f>
        <v>170</v>
      </c>
      <c r="J6" s="72">
        <f>SUM('August 2016'!J6,'Sept 2016'!J6,'Oct 2016'!J5)</f>
        <v>173</v>
      </c>
      <c r="K6" s="520">
        <f t="shared" si="0"/>
        <v>0.98265895953757221</v>
      </c>
      <c r="L6" s="51"/>
      <c r="M6" s="113"/>
    </row>
    <row r="7" spans="1:13" ht="99.75" x14ac:dyDescent="0.25">
      <c r="A7" s="13" t="s">
        <v>14</v>
      </c>
      <c r="B7" s="14" t="s">
        <v>15</v>
      </c>
      <c r="C7" s="15">
        <v>4</v>
      </c>
      <c r="D7" s="15" t="s">
        <v>16</v>
      </c>
      <c r="E7" s="15" t="s">
        <v>17</v>
      </c>
      <c r="F7" s="29" t="s">
        <v>25</v>
      </c>
      <c r="G7" s="29" t="s">
        <v>26</v>
      </c>
      <c r="H7" s="124">
        <v>0.95</v>
      </c>
      <c r="I7" s="72">
        <f>SUM('August 2016'!I7,'Sept 2016'!I7,'Oct 2016'!I6)</f>
        <v>154</v>
      </c>
      <c r="J7" s="72">
        <f>SUM('August 2016'!J7,'Sept 2016'!J7,'Oct 2016'!J6)</f>
        <v>154</v>
      </c>
      <c r="K7" s="520">
        <f t="shared" si="0"/>
        <v>1</v>
      </c>
      <c r="L7" s="51"/>
      <c r="M7" s="50"/>
    </row>
    <row r="8" spans="1:13" ht="171" hidden="1" x14ac:dyDescent="0.25">
      <c r="A8" s="19" t="s">
        <v>27</v>
      </c>
      <c r="B8" s="20" t="s">
        <v>28</v>
      </c>
      <c r="C8" s="21">
        <v>5</v>
      </c>
      <c r="D8" s="21" t="s">
        <v>16</v>
      </c>
      <c r="E8" s="21" t="s">
        <v>16</v>
      </c>
      <c r="F8" s="30" t="s">
        <v>29</v>
      </c>
      <c r="G8" s="30" t="s">
        <v>30</v>
      </c>
      <c r="H8" s="124">
        <v>0.95</v>
      </c>
      <c r="I8" s="72">
        <f>SUM('August 2016'!I8,'Sept 2016'!I8,'Oct 2016'!I7)</f>
        <v>21</v>
      </c>
      <c r="J8" s="72">
        <f>SUM('August 2016'!J8,'Sept 2016'!J8,'Oct 2016'!J7)</f>
        <v>22</v>
      </c>
      <c r="K8" s="49">
        <f t="shared" ref="K8:K55" si="1">I8/J8</f>
        <v>0.95454545454545459</v>
      </c>
      <c r="L8" s="52"/>
      <c r="M8" s="55"/>
    </row>
    <row r="9" spans="1:13" ht="85.5" hidden="1" x14ac:dyDescent="0.25">
      <c r="A9" s="13" t="s">
        <v>31</v>
      </c>
      <c r="B9" s="14" t="s">
        <v>28</v>
      </c>
      <c r="C9" s="15">
        <v>6</v>
      </c>
      <c r="D9" s="15" t="s">
        <v>16</v>
      </c>
      <c r="E9" s="15" t="s">
        <v>16</v>
      </c>
      <c r="F9" s="29" t="s">
        <v>32</v>
      </c>
      <c r="G9" s="29" t="s">
        <v>33</v>
      </c>
      <c r="H9" s="124">
        <v>0.95</v>
      </c>
      <c r="I9" s="72">
        <f>SUM('August 2016'!I9,'Sept 2016'!I9,'Oct 2016'!I8)</f>
        <v>0</v>
      </c>
      <c r="J9" s="72">
        <f>SUM('August 2016'!J9,'Sept 2016'!J9,'Oct 2016'!J8)</f>
        <v>0</v>
      </c>
      <c r="K9" s="123" t="e">
        <f t="shared" si="1"/>
        <v>#DIV/0!</v>
      </c>
      <c r="L9" s="32"/>
      <c r="M9" s="55"/>
    </row>
    <row r="10" spans="1:13" ht="85.5" x14ac:dyDescent="0.25">
      <c r="A10" s="19" t="s">
        <v>34</v>
      </c>
      <c r="B10" s="20" t="s">
        <v>28</v>
      </c>
      <c r="C10" s="21">
        <v>7</v>
      </c>
      <c r="D10" s="21" t="s">
        <v>16</v>
      </c>
      <c r="E10" s="21" t="s">
        <v>17</v>
      </c>
      <c r="F10" s="30" t="s">
        <v>35</v>
      </c>
      <c r="G10" s="30" t="s">
        <v>36</v>
      </c>
      <c r="H10" s="124">
        <v>0.99</v>
      </c>
      <c r="I10" s="72">
        <f>SUM('August 2016'!I10,'Sept 2016'!I10,'Oct 2016'!I9)</f>
        <v>21</v>
      </c>
      <c r="J10" s="72">
        <f>SUM('August 2016'!J10,'Sept 2016'!J10,'Oct 2016'!J9)</f>
        <v>21</v>
      </c>
      <c r="K10" s="520">
        <f t="shared" ref="K10:K11" si="2">IF(J10=0,"-",I10/J10)</f>
        <v>1</v>
      </c>
      <c r="L10" s="32"/>
      <c r="M10" s="43"/>
    </row>
    <row r="11" spans="1:13" ht="142.5" x14ac:dyDescent="0.25">
      <c r="A11" s="13" t="s">
        <v>37</v>
      </c>
      <c r="B11" s="14" t="s">
        <v>28</v>
      </c>
      <c r="C11" s="15">
        <v>8</v>
      </c>
      <c r="D11" s="15" t="s">
        <v>16</v>
      </c>
      <c r="E11" s="15" t="s">
        <v>17</v>
      </c>
      <c r="F11" s="29" t="s">
        <v>38</v>
      </c>
      <c r="G11" s="29" t="s">
        <v>39</v>
      </c>
      <c r="H11" s="124">
        <v>1</v>
      </c>
      <c r="I11" s="72">
        <f>SUM('August 2016'!I11,'Sept 2016'!I11,'Oct 2016'!I10)</f>
        <v>22</v>
      </c>
      <c r="J11" s="72">
        <f>SUM('August 2016'!J11,'Sept 2016'!J11,'Oct 2016'!J10)</f>
        <v>22</v>
      </c>
      <c r="K11" s="520">
        <f t="shared" si="2"/>
        <v>1</v>
      </c>
      <c r="L11" s="32"/>
      <c r="M11" s="43"/>
    </row>
    <row r="12" spans="1:13" ht="128.25" hidden="1" x14ac:dyDescent="0.25">
      <c r="A12" s="19" t="s">
        <v>40</v>
      </c>
      <c r="B12" s="20" t="s">
        <v>15</v>
      </c>
      <c r="C12" s="21">
        <v>9</v>
      </c>
      <c r="D12" s="21" t="s">
        <v>16</v>
      </c>
      <c r="E12" s="21" t="s">
        <v>16</v>
      </c>
      <c r="F12" s="30" t="s">
        <v>41</v>
      </c>
      <c r="G12" s="30" t="s">
        <v>42</v>
      </c>
      <c r="H12" s="124">
        <v>0.98</v>
      </c>
      <c r="I12" s="72">
        <f>SUM('August 2016'!I12,'Sept 2016'!I12,'Oct 2016'!I11)</f>
        <v>68</v>
      </c>
      <c r="J12" s="72">
        <f>SUM('August 2016'!J12,'Sept 2016'!J12,'Oct 2016'!J11)</f>
        <v>68</v>
      </c>
      <c r="K12" s="49">
        <f t="shared" si="1"/>
        <v>1</v>
      </c>
      <c r="L12" s="51"/>
      <c r="M12" s="50"/>
    </row>
    <row r="13" spans="1:13" ht="128.25" x14ac:dyDescent="0.25">
      <c r="A13" s="13" t="s">
        <v>43</v>
      </c>
      <c r="B13" s="14" t="s">
        <v>15</v>
      </c>
      <c r="C13" s="15">
        <v>10</v>
      </c>
      <c r="D13" s="15" t="s">
        <v>16</v>
      </c>
      <c r="E13" s="15" t="s">
        <v>17</v>
      </c>
      <c r="F13" s="29" t="s">
        <v>44</v>
      </c>
      <c r="G13" s="29" t="s">
        <v>45</v>
      </c>
      <c r="H13" s="124">
        <v>0.98</v>
      </c>
      <c r="I13" s="72">
        <f>SUM('August 2016'!I13,'Sept 2016'!I13,'Oct 2016'!I12)</f>
        <v>35</v>
      </c>
      <c r="J13" s="72">
        <f>SUM('August 2016'!J13,'Sept 2016'!J13,'Oct 2016'!J12)</f>
        <v>35</v>
      </c>
      <c r="K13" s="520">
        <f t="shared" ref="K13:K14" si="3">IF(J13=0,"-",I13/J13)</f>
        <v>1</v>
      </c>
      <c r="L13" s="51"/>
      <c r="M13" s="50"/>
    </row>
    <row r="14" spans="1:13" ht="71.25" x14ac:dyDescent="0.25">
      <c r="A14" s="19" t="s">
        <v>46</v>
      </c>
      <c r="B14" s="20" t="s">
        <v>15</v>
      </c>
      <c r="C14" s="21">
        <v>11</v>
      </c>
      <c r="D14" s="21" t="s">
        <v>16</v>
      </c>
      <c r="E14" s="21" t="s">
        <v>17</v>
      </c>
      <c r="F14" s="30" t="s">
        <v>47</v>
      </c>
      <c r="G14" s="30" t="s">
        <v>48</v>
      </c>
      <c r="H14" s="124">
        <v>0.97</v>
      </c>
      <c r="I14" s="72">
        <f>SUM('August 2016'!I14,'Sept 2016'!I14,'Oct 2016'!I13)</f>
        <v>613</v>
      </c>
      <c r="J14" s="72">
        <f>SUM('August 2016'!J14,'Sept 2016'!J14,'Oct 2016'!J13)</f>
        <v>613</v>
      </c>
      <c r="K14" s="520">
        <f t="shared" si="3"/>
        <v>1</v>
      </c>
      <c r="L14" s="51"/>
      <c r="M14" s="50"/>
    </row>
    <row r="15" spans="1:13" ht="114" hidden="1" x14ac:dyDescent="0.25">
      <c r="A15" s="13" t="s">
        <v>49</v>
      </c>
      <c r="B15" s="14" t="s">
        <v>28</v>
      </c>
      <c r="C15" s="15">
        <v>12</v>
      </c>
      <c r="D15" s="15" t="s">
        <v>50</v>
      </c>
      <c r="E15" s="15" t="s">
        <v>50</v>
      </c>
      <c r="F15" s="29" t="s">
        <v>51</v>
      </c>
      <c r="G15" s="29" t="s">
        <v>52</v>
      </c>
      <c r="H15" s="124">
        <v>0.85</v>
      </c>
      <c r="I15" s="72">
        <f>SUM('August 2016'!I15,'Sept 2016'!I15,'Oct 2016'!I14)</f>
        <v>0</v>
      </c>
      <c r="J15" s="72">
        <f>SUM('August 2016'!J15,'Sept 2016'!J15,'Oct 2016'!J14)</f>
        <v>0</v>
      </c>
      <c r="K15" s="123" t="e">
        <f t="shared" si="1"/>
        <v>#DIV/0!</v>
      </c>
      <c r="L15" s="32"/>
      <c r="M15" s="43"/>
    </row>
    <row r="16" spans="1:13" ht="71.25" hidden="1" x14ac:dyDescent="0.25">
      <c r="A16" s="19" t="s">
        <v>53</v>
      </c>
      <c r="B16" s="20" t="s">
        <v>28</v>
      </c>
      <c r="C16" s="21">
        <v>13</v>
      </c>
      <c r="D16" s="21" t="s">
        <v>50</v>
      </c>
      <c r="E16" s="21" t="s">
        <v>50</v>
      </c>
      <c r="F16" s="30" t="s">
        <v>54</v>
      </c>
      <c r="G16" s="31" t="s">
        <v>55</v>
      </c>
      <c r="H16" s="124">
        <v>0.85</v>
      </c>
      <c r="I16" s="72">
        <f>SUM('August 2016'!I16,'Sept 2016'!I16,'Oct 2016'!I15)</f>
        <v>1</v>
      </c>
      <c r="J16" s="72">
        <f>SUM('August 2016'!J16,'Sept 2016'!J16,'Oct 2016'!J15)</f>
        <v>1</v>
      </c>
      <c r="K16" s="123">
        <f t="shared" si="1"/>
        <v>1</v>
      </c>
      <c r="L16" s="32"/>
      <c r="M16" s="43"/>
    </row>
    <row r="17" spans="1:13" ht="85.5" hidden="1" x14ac:dyDescent="0.25">
      <c r="A17" s="13" t="s">
        <v>56</v>
      </c>
      <c r="B17" s="14" t="s">
        <v>15</v>
      </c>
      <c r="C17" s="15">
        <v>14</v>
      </c>
      <c r="D17" s="15" t="s">
        <v>16</v>
      </c>
      <c r="E17" s="15" t="s">
        <v>50</v>
      </c>
      <c r="F17" s="29" t="s">
        <v>57</v>
      </c>
      <c r="G17" s="29" t="s">
        <v>58</v>
      </c>
      <c r="H17" s="124">
        <v>0.92</v>
      </c>
      <c r="I17" s="72">
        <f>SUM('August 2016'!I17,'Sept 2016'!I17,'Oct 2016'!I16)</f>
        <v>162</v>
      </c>
      <c r="J17" s="72">
        <f>SUM('August 2016'!J17,'Sept 2016'!J17,'Oct 2016'!J16)</f>
        <v>163</v>
      </c>
      <c r="K17" s="49">
        <f t="shared" si="1"/>
        <v>0.99386503067484666</v>
      </c>
      <c r="L17" s="51"/>
      <c r="M17" s="50"/>
    </row>
    <row r="18" spans="1:13" ht="85.5" hidden="1" x14ac:dyDescent="0.25">
      <c r="A18" s="19" t="s">
        <v>59</v>
      </c>
      <c r="B18" s="20" t="s">
        <v>28</v>
      </c>
      <c r="C18" s="21">
        <v>15</v>
      </c>
      <c r="D18" s="21" t="s">
        <v>17</v>
      </c>
      <c r="E18" s="21" t="s">
        <v>50</v>
      </c>
      <c r="F18" s="30" t="s">
        <v>60</v>
      </c>
      <c r="G18" s="30" t="s">
        <v>61</v>
      </c>
      <c r="H18" s="124">
        <v>0.99</v>
      </c>
      <c r="I18" s="72">
        <f>SUM('August 2016'!I18,'Sept 2016'!I18,'Oct 2016'!I17)</f>
        <v>3</v>
      </c>
      <c r="J18" s="72">
        <f>SUM('August 2016'!J18,'Sept 2016'!J18,'Oct 2016'!J17)</f>
        <v>3</v>
      </c>
      <c r="K18" s="49">
        <f t="shared" si="1"/>
        <v>1</v>
      </c>
      <c r="L18" s="32"/>
      <c r="M18" s="43"/>
    </row>
    <row r="19" spans="1:13" ht="85.5" hidden="1" x14ac:dyDescent="0.25">
      <c r="A19" s="13" t="s">
        <v>62</v>
      </c>
      <c r="B19" s="14" t="s">
        <v>28</v>
      </c>
      <c r="C19" s="15">
        <v>16</v>
      </c>
      <c r="D19" s="15" t="s">
        <v>16</v>
      </c>
      <c r="E19" s="15" t="s">
        <v>50</v>
      </c>
      <c r="F19" s="29" t="s">
        <v>63</v>
      </c>
      <c r="G19" s="29" t="s">
        <v>64</v>
      </c>
      <c r="H19" s="124">
        <v>0.95</v>
      </c>
      <c r="I19" s="72">
        <f>SUM('August 2016'!I19,'Sept 2016'!I19,'Oct 2016'!I18)</f>
        <v>0</v>
      </c>
      <c r="J19" s="72">
        <f>SUM('August 2016'!J19,'Sept 2016'!J19,'Oct 2016'!J18)</f>
        <v>0</v>
      </c>
      <c r="K19" s="123" t="e">
        <f t="shared" si="1"/>
        <v>#DIV/0!</v>
      </c>
      <c r="L19" s="32"/>
      <c r="M19" s="43"/>
    </row>
    <row r="20" spans="1:13" ht="99.75" hidden="1" x14ac:dyDescent="0.25">
      <c r="A20" s="19" t="s">
        <v>62</v>
      </c>
      <c r="B20" s="20" t="s">
        <v>28</v>
      </c>
      <c r="C20" s="21">
        <v>17</v>
      </c>
      <c r="D20" s="21" t="s">
        <v>16</v>
      </c>
      <c r="E20" s="21" t="s">
        <v>16</v>
      </c>
      <c r="F20" s="30" t="s">
        <v>65</v>
      </c>
      <c r="G20" s="30" t="s">
        <v>66</v>
      </c>
      <c r="H20" s="124">
        <v>0.97</v>
      </c>
      <c r="I20" s="72">
        <f>SUM('August 2016'!I20,'Sept 2016'!I20,'Oct 2016'!I19)</f>
        <v>21</v>
      </c>
      <c r="J20" s="72">
        <f>SUM('August 2016'!J20,'Sept 2016'!J20,'Oct 2016'!J19)</f>
        <v>21</v>
      </c>
      <c r="K20" s="49">
        <f t="shared" si="1"/>
        <v>1</v>
      </c>
      <c r="L20" s="32"/>
      <c r="M20" s="43"/>
    </row>
    <row r="21" spans="1:13" ht="114" hidden="1" x14ac:dyDescent="0.25">
      <c r="A21" s="13" t="s">
        <v>62</v>
      </c>
      <c r="B21" s="14" t="s">
        <v>28</v>
      </c>
      <c r="C21" s="15">
        <v>18</v>
      </c>
      <c r="D21" s="15" t="s">
        <v>16</v>
      </c>
      <c r="E21" s="15" t="s">
        <v>50</v>
      </c>
      <c r="F21" s="29" t="s">
        <v>67</v>
      </c>
      <c r="G21" s="29" t="s">
        <v>68</v>
      </c>
      <c r="H21" s="124">
        <v>0.97</v>
      </c>
      <c r="I21" s="72">
        <f>SUM('August 2016'!I21,'Sept 2016'!I21,'Oct 2016'!I20)</f>
        <v>0</v>
      </c>
      <c r="J21" s="72">
        <f>SUM('August 2016'!J21,'Sept 2016'!J21,'Oct 2016'!J20)</f>
        <v>0</v>
      </c>
      <c r="K21" s="123" t="e">
        <f t="shared" si="1"/>
        <v>#DIV/0!</v>
      </c>
      <c r="L21" s="32"/>
      <c r="M21" s="43"/>
    </row>
    <row r="22" spans="1:13" ht="99.75" hidden="1" x14ac:dyDescent="0.25">
      <c r="A22" s="19" t="s">
        <v>62</v>
      </c>
      <c r="B22" s="20" t="s">
        <v>28</v>
      </c>
      <c r="C22" s="21">
        <v>19</v>
      </c>
      <c r="D22" s="21" t="s">
        <v>16</v>
      </c>
      <c r="E22" s="21" t="s">
        <v>50</v>
      </c>
      <c r="F22" s="30" t="s">
        <v>69</v>
      </c>
      <c r="G22" s="30" t="s">
        <v>70</v>
      </c>
      <c r="H22" s="124">
        <v>0.99</v>
      </c>
      <c r="I22" s="72">
        <f>SUM('August 2016'!I22,'Sept 2016'!I22,'Oct 2016'!I21)</f>
        <v>70</v>
      </c>
      <c r="J22" s="72">
        <v>46</v>
      </c>
      <c r="K22" s="49">
        <f t="shared" si="1"/>
        <v>1.5217391304347827</v>
      </c>
      <c r="L22" s="32"/>
      <c r="M22" s="126"/>
    </row>
    <row r="23" spans="1:13" ht="85.5" hidden="1" x14ac:dyDescent="0.25">
      <c r="A23" s="13" t="s">
        <v>62</v>
      </c>
      <c r="B23" s="14" t="s">
        <v>28</v>
      </c>
      <c r="C23" s="15">
        <v>20</v>
      </c>
      <c r="D23" s="15" t="s">
        <v>16</v>
      </c>
      <c r="E23" s="15" t="s">
        <v>50</v>
      </c>
      <c r="F23" s="29" t="s">
        <v>71</v>
      </c>
      <c r="G23" s="29" t="s">
        <v>72</v>
      </c>
      <c r="H23" s="124">
        <v>0.99</v>
      </c>
      <c r="I23" s="72">
        <f>SUM('August 2016'!I23,'Sept 2016'!I23,'Oct 2016'!I22)</f>
        <v>14</v>
      </c>
      <c r="J23" s="72">
        <f>SUM('August 2016'!J23,'Sept 2016'!J23,'Oct 2016'!J22)</f>
        <v>14</v>
      </c>
      <c r="K23" s="123">
        <f t="shared" si="1"/>
        <v>1</v>
      </c>
      <c r="L23" s="32"/>
      <c r="M23" s="55"/>
    </row>
    <row r="24" spans="1:13" ht="57" hidden="1" x14ac:dyDescent="0.25">
      <c r="A24" s="19" t="s">
        <v>73</v>
      </c>
      <c r="B24" s="20" t="s">
        <v>15</v>
      </c>
      <c r="C24" s="21">
        <v>21</v>
      </c>
      <c r="D24" s="21" t="s">
        <v>16</v>
      </c>
      <c r="E24" s="21" t="s">
        <v>16</v>
      </c>
      <c r="F24" s="30" t="s">
        <v>74</v>
      </c>
      <c r="G24" s="30" t="s">
        <v>75</v>
      </c>
      <c r="H24" s="124" t="s">
        <v>76</v>
      </c>
      <c r="I24" s="72">
        <f>SUM('August 2016'!I24,'Sept 2016'!I24,'Oct 2016'!I23)</f>
        <v>0</v>
      </c>
      <c r="J24" s="72">
        <f>SUM('August 2016'!J24,'Sept 2016'!J24,'Oct 2016'!J23)</f>
        <v>0</v>
      </c>
      <c r="K24" s="123" t="e">
        <f t="shared" si="1"/>
        <v>#DIV/0!</v>
      </c>
      <c r="L24" s="51"/>
      <c r="M24" s="50"/>
    </row>
    <row r="25" spans="1:13" ht="71.25" hidden="1" x14ac:dyDescent="0.25">
      <c r="A25" s="13" t="s">
        <v>77</v>
      </c>
      <c r="B25" s="14" t="s">
        <v>15</v>
      </c>
      <c r="C25" s="15">
        <v>22</v>
      </c>
      <c r="D25" s="15" t="s">
        <v>16</v>
      </c>
      <c r="E25" s="15" t="s">
        <v>16</v>
      </c>
      <c r="F25" s="29" t="s">
        <v>78</v>
      </c>
      <c r="G25" s="29" t="s">
        <v>79</v>
      </c>
      <c r="H25" s="124" t="s">
        <v>80</v>
      </c>
      <c r="I25" s="72">
        <f>SUM('August 2016'!I25,'Sept 2016'!I25,'Oct 2016'!I24)</f>
        <v>0</v>
      </c>
      <c r="J25" s="72">
        <f>SUM('August 2016'!J25,'Sept 2016'!J25,'Oct 2016'!J24)</f>
        <v>0</v>
      </c>
      <c r="K25" s="123" t="e">
        <f t="shared" si="1"/>
        <v>#DIV/0!</v>
      </c>
      <c r="L25" s="51"/>
      <c r="M25" s="50"/>
    </row>
    <row r="26" spans="1:13" ht="28.5" hidden="1" x14ac:dyDescent="0.25">
      <c r="A26" s="19" t="s">
        <v>81</v>
      </c>
      <c r="B26" s="20" t="s">
        <v>15</v>
      </c>
      <c r="C26" s="21">
        <v>23</v>
      </c>
      <c r="D26" s="21" t="s">
        <v>16</v>
      </c>
      <c r="E26" s="21" t="s">
        <v>16</v>
      </c>
      <c r="F26" s="30" t="s">
        <v>82</v>
      </c>
      <c r="G26" s="30"/>
      <c r="H26" s="124">
        <v>0.9</v>
      </c>
      <c r="I26" s="72">
        <f>SUM('August 2016'!I26,'Sept 2016'!I26,'Oct 2016'!I25)</f>
        <v>126</v>
      </c>
      <c r="J26" s="72">
        <f>SUM('August 2016'!J26,'Sept 2016'!J26,'Oct 2016'!J25)</f>
        <v>126</v>
      </c>
      <c r="K26" s="49">
        <f t="shared" si="1"/>
        <v>1</v>
      </c>
      <c r="L26" s="51"/>
      <c r="M26" s="50"/>
    </row>
    <row r="27" spans="1:13" ht="71.25" hidden="1" x14ac:dyDescent="0.25">
      <c r="A27" s="13" t="s">
        <v>83</v>
      </c>
      <c r="B27" s="14" t="s">
        <v>15</v>
      </c>
      <c r="C27" s="15">
        <v>24</v>
      </c>
      <c r="D27" s="15" t="s">
        <v>16</v>
      </c>
      <c r="E27" s="15" t="s">
        <v>16</v>
      </c>
      <c r="F27" s="29" t="s">
        <v>84</v>
      </c>
      <c r="G27" s="29" t="s">
        <v>85</v>
      </c>
      <c r="H27" s="124">
        <v>0.98</v>
      </c>
      <c r="I27" s="72">
        <f>SUM('August 2016'!I27,'Sept 2016'!I27,'Oct 2016'!I26)</f>
        <v>331</v>
      </c>
      <c r="J27" s="72">
        <f>SUM('August 2016'!J27,'Sept 2016'!J27,'Oct 2016'!J26)</f>
        <v>331</v>
      </c>
      <c r="K27" s="49">
        <f t="shared" si="1"/>
        <v>1</v>
      </c>
      <c r="L27" s="51"/>
      <c r="M27" s="50"/>
    </row>
    <row r="28" spans="1:13" ht="85.5" hidden="1" x14ac:dyDescent="0.25">
      <c r="A28" s="19" t="s">
        <v>86</v>
      </c>
      <c r="B28" s="20" t="s">
        <v>87</v>
      </c>
      <c r="C28" s="34">
        <v>26</v>
      </c>
      <c r="D28" s="21" t="s">
        <v>16</v>
      </c>
      <c r="E28" s="21" t="s">
        <v>50</v>
      </c>
      <c r="F28" s="30" t="s">
        <v>88</v>
      </c>
      <c r="G28" s="30" t="s">
        <v>89</v>
      </c>
      <c r="H28" s="124">
        <v>1</v>
      </c>
      <c r="I28" s="72">
        <f>SUM('August 2016'!I28,'Sept 2016'!I28,'Oct 2016'!I27)</f>
        <v>186</v>
      </c>
      <c r="J28" s="72">
        <f>SUM('August 2016'!J28,'Sept 2016'!J28,'Oct 2016'!J27)</f>
        <v>186</v>
      </c>
      <c r="K28" s="49">
        <f t="shared" si="1"/>
        <v>1</v>
      </c>
      <c r="L28" s="32"/>
      <c r="M28" s="43"/>
    </row>
    <row r="29" spans="1:13" ht="85.5" hidden="1" x14ac:dyDescent="0.25">
      <c r="A29" s="13" t="s">
        <v>83</v>
      </c>
      <c r="B29" s="14" t="s">
        <v>15</v>
      </c>
      <c r="C29" s="15">
        <v>27</v>
      </c>
      <c r="D29" s="15" t="s">
        <v>16</v>
      </c>
      <c r="E29" s="15" t="s">
        <v>90</v>
      </c>
      <c r="F29" s="29" t="s">
        <v>91</v>
      </c>
      <c r="G29" s="29" t="s">
        <v>92</v>
      </c>
      <c r="H29" s="124">
        <v>0.98</v>
      </c>
      <c r="I29" s="72">
        <f>SUM('August 2016'!I29,'Sept 2016'!I29,'Oct 2016'!I28)</f>
        <v>0</v>
      </c>
      <c r="J29" s="72">
        <f>SUM('August 2016'!J29,'Sept 2016'!J29,'Oct 2016'!J28)</f>
        <v>0</v>
      </c>
      <c r="K29" s="49" t="e">
        <f t="shared" si="1"/>
        <v>#DIV/0!</v>
      </c>
      <c r="L29" s="51"/>
      <c r="M29" s="50" t="s">
        <v>155</v>
      </c>
    </row>
    <row r="30" spans="1:13" ht="99.75" hidden="1" x14ac:dyDescent="0.25">
      <c r="A30" s="19" t="s">
        <v>86</v>
      </c>
      <c r="B30" s="20" t="s">
        <v>87</v>
      </c>
      <c r="C30" s="34">
        <v>28</v>
      </c>
      <c r="D30" s="21" t="s">
        <v>16</v>
      </c>
      <c r="E30" s="21" t="s">
        <v>90</v>
      </c>
      <c r="F30" s="30" t="s">
        <v>93</v>
      </c>
      <c r="G30" s="30" t="s">
        <v>94</v>
      </c>
      <c r="H30" s="124">
        <v>0.98</v>
      </c>
      <c r="I30" s="72">
        <v>6</v>
      </c>
      <c r="J30" s="72">
        <v>6</v>
      </c>
      <c r="K30" s="49">
        <f t="shared" si="1"/>
        <v>1</v>
      </c>
      <c r="L30" s="32"/>
      <c r="M30" s="43" t="s">
        <v>154</v>
      </c>
    </row>
    <row r="31" spans="1:13" ht="195.75" x14ac:dyDescent="0.25">
      <c r="A31" s="13" t="s">
        <v>83</v>
      </c>
      <c r="B31" s="14" t="s">
        <v>15</v>
      </c>
      <c r="C31" s="15">
        <v>29</v>
      </c>
      <c r="D31" s="15" t="s">
        <v>16</v>
      </c>
      <c r="E31" s="15" t="s">
        <v>17</v>
      </c>
      <c r="F31" s="29" t="s">
        <v>95</v>
      </c>
      <c r="G31" s="29" t="s">
        <v>96</v>
      </c>
      <c r="H31" s="124">
        <v>0.99</v>
      </c>
      <c r="I31" s="72">
        <f>SUM('August 2016'!I31,'Sept 2016'!I31,'Oct 2016'!I30)</f>
        <v>7</v>
      </c>
      <c r="J31" s="72">
        <f>SUM('August 2016'!J31,'Sept 2016'!J31,'Oct 2016'!J30)</f>
        <v>7</v>
      </c>
      <c r="K31" s="520">
        <f t="shared" ref="K31:K34" si="4">IF(J31=0,"-",I31/J31)</f>
        <v>1</v>
      </c>
      <c r="L31" s="51"/>
      <c r="M31" s="50"/>
    </row>
    <row r="32" spans="1:13" ht="130.5" x14ac:dyDescent="0.25">
      <c r="A32" s="19" t="s">
        <v>86</v>
      </c>
      <c r="B32" s="20" t="s">
        <v>87</v>
      </c>
      <c r="C32" s="34">
        <v>30</v>
      </c>
      <c r="D32" s="21" t="s">
        <v>16</v>
      </c>
      <c r="E32" s="21" t="s">
        <v>17</v>
      </c>
      <c r="F32" s="30" t="s">
        <v>97</v>
      </c>
      <c r="G32" s="30" t="s">
        <v>98</v>
      </c>
      <c r="H32" s="124">
        <v>0.98</v>
      </c>
      <c r="I32" s="72">
        <f>SUM('August 2016'!I32,'Sept 2016'!I32,'Oct 2016'!I31)</f>
        <v>0</v>
      </c>
      <c r="J32" s="72">
        <f>SUM('August 2016'!J32,'Sept 2016'!J32,'Oct 2016'!J31)</f>
        <v>0</v>
      </c>
      <c r="K32" s="520" t="str">
        <f t="shared" si="4"/>
        <v>-</v>
      </c>
      <c r="L32" s="32"/>
      <c r="M32" s="43"/>
    </row>
    <row r="33" spans="1:13" ht="152.25" x14ac:dyDescent="0.25">
      <c r="A33" s="13" t="s">
        <v>86</v>
      </c>
      <c r="B33" s="14" t="s">
        <v>87</v>
      </c>
      <c r="C33" s="36">
        <v>31</v>
      </c>
      <c r="D33" s="15" t="s">
        <v>16</v>
      </c>
      <c r="E33" s="15" t="s">
        <v>17</v>
      </c>
      <c r="F33" s="29" t="s">
        <v>99</v>
      </c>
      <c r="G33" s="29" t="s">
        <v>100</v>
      </c>
      <c r="H33" s="124">
        <v>0.98</v>
      </c>
      <c r="I33" s="72">
        <f>SUM('August 2016'!I33,'Sept 2016'!I33,'Oct 2016'!I32)</f>
        <v>0</v>
      </c>
      <c r="J33" s="72">
        <f>SUM('August 2016'!J33,'Sept 2016'!J33,'Oct 2016'!J32)</f>
        <v>0</v>
      </c>
      <c r="K33" s="520" t="str">
        <f t="shared" si="4"/>
        <v>-</v>
      </c>
      <c r="L33" s="32"/>
      <c r="M33" s="43"/>
    </row>
    <row r="34" spans="1:13" ht="87" x14ac:dyDescent="0.25">
      <c r="A34" s="19" t="s">
        <v>101</v>
      </c>
      <c r="B34" s="20" t="s">
        <v>15</v>
      </c>
      <c r="C34" s="21">
        <v>32</v>
      </c>
      <c r="D34" s="21" t="s">
        <v>16</v>
      </c>
      <c r="E34" s="21" t="s">
        <v>17</v>
      </c>
      <c r="F34" s="30" t="s">
        <v>102</v>
      </c>
      <c r="G34" s="30" t="s">
        <v>58</v>
      </c>
      <c r="H34" s="124">
        <v>0.98</v>
      </c>
      <c r="I34" s="72">
        <f>SUM('August 2016'!I34,'Sept 2016'!I34,'Oct 2016'!I33)</f>
        <v>0</v>
      </c>
      <c r="J34" s="72">
        <f>SUM('August 2016'!J34,'Sept 2016'!J34,'Oct 2016'!J33)</f>
        <v>0</v>
      </c>
      <c r="K34" s="520" t="str">
        <f t="shared" si="4"/>
        <v>-</v>
      </c>
      <c r="L34" s="51"/>
      <c r="M34" s="50"/>
    </row>
    <row r="35" spans="1:13" ht="114" hidden="1" x14ac:dyDescent="0.25">
      <c r="A35" s="13" t="s">
        <v>86</v>
      </c>
      <c r="B35" s="14" t="s">
        <v>87</v>
      </c>
      <c r="C35" s="36">
        <v>33</v>
      </c>
      <c r="D35" s="15" t="s">
        <v>16</v>
      </c>
      <c r="E35" s="15" t="s">
        <v>16</v>
      </c>
      <c r="F35" s="29" t="s">
        <v>103</v>
      </c>
      <c r="G35" s="29" t="s">
        <v>104</v>
      </c>
      <c r="H35" s="124">
        <v>0.95</v>
      </c>
      <c r="I35" s="72">
        <f>SUM('August 2016'!I35,'Sept 2016'!I35,'Oct 2016'!I34)</f>
        <v>215</v>
      </c>
      <c r="J35" s="72">
        <f>SUM('August 2016'!J35,'Sept 2016'!J35,'Oct 2016'!J34)</f>
        <v>215</v>
      </c>
      <c r="K35" s="123">
        <f t="shared" si="1"/>
        <v>1</v>
      </c>
      <c r="L35" s="32"/>
      <c r="M35" s="43"/>
    </row>
    <row r="36" spans="1:13" ht="114" hidden="1" x14ac:dyDescent="0.25">
      <c r="A36" s="19" t="s">
        <v>86</v>
      </c>
      <c r="B36" s="20" t="s">
        <v>87</v>
      </c>
      <c r="C36" s="34">
        <v>34</v>
      </c>
      <c r="D36" s="21" t="s">
        <v>16</v>
      </c>
      <c r="E36" s="21" t="s">
        <v>16</v>
      </c>
      <c r="F36" s="30" t="s">
        <v>105</v>
      </c>
      <c r="G36" s="30" t="s">
        <v>104</v>
      </c>
      <c r="H36" s="124">
        <v>0.95</v>
      </c>
      <c r="I36" s="72">
        <f>SUM('August 2016'!I36,'Sept 2016'!I36,'Oct 2016'!I35)</f>
        <v>12</v>
      </c>
      <c r="J36" s="72">
        <f>SUM('August 2016'!J36,'Sept 2016'!J36,'Oct 2016'!J35)</f>
        <v>12</v>
      </c>
      <c r="K36" s="123">
        <f t="shared" si="1"/>
        <v>1</v>
      </c>
      <c r="L36" s="32"/>
      <c r="M36" s="50"/>
    </row>
    <row r="37" spans="1:13" ht="114" hidden="1" x14ac:dyDescent="0.25">
      <c r="A37" s="13" t="s">
        <v>86</v>
      </c>
      <c r="B37" s="14" t="s">
        <v>87</v>
      </c>
      <c r="C37" s="36">
        <v>35</v>
      </c>
      <c r="D37" s="15" t="s">
        <v>16</v>
      </c>
      <c r="E37" s="15" t="s">
        <v>16</v>
      </c>
      <c r="F37" s="29" t="s">
        <v>106</v>
      </c>
      <c r="G37" s="29" t="s">
        <v>107</v>
      </c>
      <c r="H37" s="124">
        <v>0.95</v>
      </c>
      <c r="I37" s="72">
        <f>SUM('August 2016'!I37,'Sept 2016'!I37,'Oct 2016'!I36)</f>
        <v>0</v>
      </c>
      <c r="J37" s="72">
        <f>SUM('August 2016'!J37,'Sept 2016'!J37,'Oct 2016'!J36)</f>
        <v>0</v>
      </c>
      <c r="K37" s="123" t="e">
        <f t="shared" si="1"/>
        <v>#DIV/0!</v>
      </c>
      <c r="L37" s="32"/>
      <c r="M37" s="50"/>
    </row>
    <row r="38" spans="1:13" ht="152.25" x14ac:dyDescent="0.25">
      <c r="A38" s="19" t="s">
        <v>86</v>
      </c>
      <c r="B38" s="20" t="s">
        <v>87</v>
      </c>
      <c r="C38" s="34">
        <v>36</v>
      </c>
      <c r="D38" s="21" t="s">
        <v>16</v>
      </c>
      <c r="E38" s="21" t="s">
        <v>17</v>
      </c>
      <c r="F38" s="30" t="s">
        <v>108</v>
      </c>
      <c r="G38" s="30" t="s">
        <v>109</v>
      </c>
      <c r="H38" s="124">
        <v>0.95</v>
      </c>
      <c r="I38" s="72">
        <f>SUM('August 2016'!I38,'Sept 2016'!I38,'Oct 2016'!I37)</f>
        <v>0</v>
      </c>
      <c r="J38" s="72">
        <f>SUM('August 2016'!J38,'Sept 2016'!J38,'Oct 2016'!J37)</f>
        <v>0</v>
      </c>
      <c r="K38" s="520" t="str">
        <f t="shared" ref="K38:K44" si="5">IF(J38=0,"-",I38/J38)</f>
        <v>-</v>
      </c>
      <c r="L38" s="32"/>
      <c r="M38" s="43"/>
    </row>
    <row r="39" spans="1:13" ht="152.25" x14ac:dyDescent="0.25">
      <c r="A39" s="13" t="s">
        <v>86</v>
      </c>
      <c r="B39" s="14" t="s">
        <v>87</v>
      </c>
      <c r="C39" s="36">
        <v>37</v>
      </c>
      <c r="D39" s="15" t="s">
        <v>16</v>
      </c>
      <c r="E39" s="15" t="s">
        <v>17</v>
      </c>
      <c r="F39" s="29" t="s">
        <v>110</v>
      </c>
      <c r="G39" s="29" t="s">
        <v>109</v>
      </c>
      <c r="H39" s="124">
        <v>0.95</v>
      </c>
      <c r="I39" s="72">
        <f>SUM('August 2016'!I39,'Sept 2016'!I39,'Oct 2016'!I38)</f>
        <v>4</v>
      </c>
      <c r="J39" s="72">
        <f>SUM('August 2016'!J39,'Sept 2016'!J39,'Oct 2016'!J38)</f>
        <v>4</v>
      </c>
      <c r="K39" s="520">
        <f t="shared" si="5"/>
        <v>1</v>
      </c>
      <c r="L39" s="32"/>
      <c r="M39" s="43"/>
    </row>
    <row r="40" spans="1:13" ht="152.25" x14ac:dyDescent="0.25">
      <c r="A40" s="19" t="s">
        <v>101</v>
      </c>
      <c r="B40" s="20" t="s">
        <v>15</v>
      </c>
      <c r="C40" s="21">
        <v>38</v>
      </c>
      <c r="D40" s="21" t="s">
        <v>16</v>
      </c>
      <c r="E40" s="21" t="s">
        <v>17</v>
      </c>
      <c r="F40" s="30" t="s">
        <v>111</v>
      </c>
      <c r="G40" s="30" t="s">
        <v>112</v>
      </c>
      <c r="H40" s="124">
        <v>0.95</v>
      </c>
      <c r="I40" s="72">
        <f>SUM('August 2016'!I40,'Sept 2016'!I40,'Oct 2016'!I39)</f>
        <v>0</v>
      </c>
      <c r="J40" s="72">
        <f>SUM('August 2016'!J40,'Sept 2016'!J40,'Oct 2016'!J39)</f>
        <v>0</v>
      </c>
      <c r="K40" s="520" t="str">
        <f t="shared" si="5"/>
        <v>-</v>
      </c>
      <c r="L40" s="51"/>
      <c r="M40" s="125"/>
    </row>
    <row r="41" spans="1:13" ht="152.25" x14ac:dyDescent="0.25">
      <c r="A41" s="13" t="s">
        <v>101</v>
      </c>
      <c r="B41" s="14" t="s">
        <v>15</v>
      </c>
      <c r="C41" s="15">
        <v>39</v>
      </c>
      <c r="D41" s="15" t="s">
        <v>16</v>
      </c>
      <c r="E41" s="15" t="s">
        <v>17</v>
      </c>
      <c r="F41" s="29" t="s">
        <v>113</v>
      </c>
      <c r="G41" s="29" t="s">
        <v>114</v>
      </c>
      <c r="H41" s="124">
        <v>0.95</v>
      </c>
      <c r="I41" s="72">
        <f>SUM('August 2016'!I41,'Sept 2016'!I41,'Oct 2016'!I40)</f>
        <v>0</v>
      </c>
      <c r="J41" s="72">
        <f>SUM('August 2016'!J41,'Sept 2016'!J41,'Oct 2016'!J40)</f>
        <v>0</v>
      </c>
      <c r="K41" s="520" t="str">
        <f t="shared" si="5"/>
        <v>-</v>
      </c>
      <c r="L41" s="51"/>
      <c r="M41" s="125"/>
    </row>
    <row r="42" spans="1:13" ht="152.25" x14ac:dyDescent="0.25">
      <c r="A42" s="19" t="s">
        <v>101</v>
      </c>
      <c r="B42" s="20" t="s">
        <v>15</v>
      </c>
      <c r="C42" s="21">
        <v>40</v>
      </c>
      <c r="D42" s="21" t="s">
        <v>16</v>
      </c>
      <c r="E42" s="21" t="s">
        <v>17</v>
      </c>
      <c r="F42" s="30" t="s">
        <v>115</v>
      </c>
      <c r="G42" s="30" t="s">
        <v>109</v>
      </c>
      <c r="H42" s="124">
        <v>0.95</v>
      </c>
      <c r="I42" s="72">
        <f>SUM('August 2016'!I42,'Sept 2016'!I42,'Oct 2016'!I41)</f>
        <v>0</v>
      </c>
      <c r="J42" s="72">
        <f>SUM('August 2016'!J42,'Sept 2016'!J42,'Oct 2016'!J41)</f>
        <v>0</v>
      </c>
      <c r="K42" s="520" t="str">
        <f t="shared" si="5"/>
        <v>-</v>
      </c>
      <c r="L42" s="51"/>
      <c r="M42" s="125"/>
    </row>
    <row r="43" spans="1:13" ht="174" x14ac:dyDescent="0.25">
      <c r="A43" s="13" t="s">
        <v>101</v>
      </c>
      <c r="B43" s="14" t="s">
        <v>15</v>
      </c>
      <c r="C43" s="15">
        <v>41</v>
      </c>
      <c r="D43" s="15" t="s">
        <v>16</v>
      </c>
      <c r="E43" s="15" t="s">
        <v>17</v>
      </c>
      <c r="F43" s="29" t="s">
        <v>116</v>
      </c>
      <c r="G43" s="29" t="s">
        <v>117</v>
      </c>
      <c r="H43" s="124">
        <v>0.97</v>
      </c>
      <c r="I43" s="72">
        <f>SUM('August 2016'!I43,'Sept 2016'!I43,'Oct 2016'!I42)</f>
        <v>0</v>
      </c>
      <c r="J43" s="72">
        <f>SUM('August 2016'!J43,'Sept 2016'!J43,'Oct 2016'!J42)</f>
        <v>0</v>
      </c>
      <c r="K43" s="520" t="str">
        <f t="shared" si="5"/>
        <v>-</v>
      </c>
      <c r="L43" s="51"/>
      <c r="M43" s="125"/>
    </row>
    <row r="44" spans="1:13" ht="152.25" x14ac:dyDescent="0.25">
      <c r="A44" s="19" t="s">
        <v>86</v>
      </c>
      <c r="B44" s="20" t="s">
        <v>87</v>
      </c>
      <c r="C44" s="34">
        <v>42</v>
      </c>
      <c r="D44" s="21" t="s">
        <v>16</v>
      </c>
      <c r="E44" s="21" t="s">
        <v>17</v>
      </c>
      <c r="F44" s="30" t="s">
        <v>118</v>
      </c>
      <c r="G44" s="30" t="s">
        <v>119</v>
      </c>
      <c r="H44" s="124">
        <v>0.98</v>
      </c>
      <c r="I44" s="72">
        <f>SUM('August 2016'!I44,'Sept 2016'!I44,'Oct 2016'!I43)</f>
        <v>744</v>
      </c>
      <c r="J44" s="72">
        <f>SUM('August 2016'!J44,'Sept 2016'!J44,'Oct 2016'!J43)</f>
        <v>744</v>
      </c>
      <c r="K44" s="520">
        <f t="shared" si="5"/>
        <v>1</v>
      </c>
      <c r="L44" s="32"/>
      <c r="M44" s="43"/>
    </row>
    <row r="45" spans="1:13" ht="99.75" hidden="1" x14ac:dyDescent="0.25">
      <c r="A45" s="13" t="s">
        <v>86</v>
      </c>
      <c r="B45" s="14" t="s">
        <v>87</v>
      </c>
      <c r="C45" s="36">
        <v>43</v>
      </c>
      <c r="D45" s="15" t="s">
        <v>16</v>
      </c>
      <c r="E45" s="15" t="s">
        <v>16</v>
      </c>
      <c r="F45" s="29" t="s">
        <v>118</v>
      </c>
      <c r="G45" s="29" t="s">
        <v>120</v>
      </c>
      <c r="H45" s="124">
        <v>0.98</v>
      </c>
      <c r="I45" s="72">
        <f>SUM('August 2016'!I45,'Sept 2016'!I45,'Oct 2016'!I44)</f>
        <v>3720</v>
      </c>
      <c r="J45" s="72">
        <f>SUM('August 2016'!J45,'Sept 2016'!J45,'Oct 2016'!J44)</f>
        <v>3720</v>
      </c>
      <c r="K45" s="49">
        <f t="shared" si="1"/>
        <v>1</v>
      </c>
      <c r="L45" s="32"/>
      <c r="M45" s="43"/>
    </row>
    <row r="46" spans="1:13" ht="128.25" hidden="1" x14ac:dyDescent="0.25">
      <c r="A46" s="19" t="s">
        <v>86</v>
      </c>
      <c r="B46" s="20" t="s">
        <v>87</v>
      </c>
      <c r="C46" s="34">
        <v>44</v>
      </c>
      <c r="D46" s="21" t="s">
        <v>16</v>
      </c>
      <c r="E46" s="21" t="s">
        <v>50</v>
      </c>
      <c r="F46" s="30" t="s">
        <v>121</v>
      </c>
      <c r="G46" s="30" t="s">
        <v>122</v>
      </c>
      <c r="H46" s="124">
        <v>0.98</v>
      </c>
      <c r="I46" s="72">
        <f>SUM('August 2016'!I46,'Sept 2016'!I46,'Oct 2016'!I45)</f>
        <v>4</v>
      </c>
      <c r="J46" s="72">
        <f>SUM('August 2016'!J46,'Sept 2016'!J46,'Oct 2016'!J45)</f>
        <v>4</v>
      </c>
      <c r="K46" s="123">
        <f t="shared" si="1"/>
        <v>1</v>
      </c>
      <c r="L46" s="32"/>
      <c r="M46" s="43"/>
    </row>
    <row r="47" spans="1:13" ht="114" hidden="1" x14ac:dyDescent="0.25">
      <c r="A47" s="13" t="s">
        <v>86</v>
      </c>
      <c r="B47" s="14" t="s">
        <v>87</v>
      </c>
      <c r="C47" s="36">
        <v>45</v>
      </c>
      <c r="D47" s="15" t="s">
        <v>16</v>
      </c>
      <c r="E47" s="15" t="s">
        <v>50</v>
      </c>
      <c r="F47" s="29" t="s">
        <v>123</v>
      </c>
      <c r="G47" s="29" t="s">
        <v>124</v>
      </c>
      <c r="H47" s="124">
        <v>0.9</v>
      </c>
      <c r="I47" s="72">
        <f>SUM('August 2016'!I47,'Sept 2016'!I47,'Oct 2016'!I46)</f>
        <v>0</v>
      </c>
      <c r="J47" s="72">
        <f>SUM('August 2016'!J47,'Sept 2016'!J47,'Oct 2016'!J46)</f>
        <v>0</v>
      </c>
      <c r="K47" s="123" t="e">
        <f t="shared" si="1"/>
        <v>#DIV/0!</v>
      </c>
      <c r="L47" s="32"/>
      <c r="M47" s="43"/>
    </row>
    <row r="48" spans="1:13" ht="171" hidden="1" x14ac:dyDescent="0.25">
      <c r="A48" s="19" t="s">
        <v>86</v>
      </c>
      <c r="B48" s="20" t="s">
        <v>87</v>
      </c>
      <c r="C48" s="34">
        <v>46</v>
      </c>
      <c r="D48" s="21" t="s">
        <v>16</v>
      </c>
      <c r="E48" s="21" t="s">
        <v>50</v>
      </c>
      <c r="F48" s="30" t="s">
        <v>125</v>
      </c>
      <c r="G48" s="30" t="s">
        <v>126</v>
      </c>
      <c r="H48" s="124">
        <v>0.99</v>
      </c>
      <c r="I48" s="72">
        <f>SUM('August 2016'!I48,'Sept 2016'!I48,'Oct 2016'!I47)</f>
        <v>4</v>
      </c>
      <c r="J48" s="72">
        <f>SUM('August 2016'!J48,'Sept 2016'!J48,'Oct 2016'!J47)</f>
        <v>4</v>
      </c>
      <c r="K48" s="123">
        <f t="shared" si="1"/>
        <v>1</v>
      </c>
      <c r="L48" s="32"/>
      <c r="M48" s="43"/>
    </row>
    <row r="49" spans="1:13" ht="114" hidden="1" x14ac:dyDescent="0.25">
      <c r="A49" s="13" t="s">
        <v>127</v>
      </c>
      <c r="B49" s="14" t="s">
        <v>28</v>
      </c>
      <c r="C49" s="15">
        <v>47</v>
      </c>
      <c r="D49" s="15" t="s">
        <v>16</v>
      </c>
      <c r="E49" s="15" t="s">
        <v>16</v>
      </c>
      <c r="F49" s="29" t="s">
        <v>128</v>
      </c>
      <c r="G49" s="29" t="s">
        <v>129</v>
      </c>
      <c r="H49" s="124">
        <v>0.95</v>
      </c>
      <c r="I49" s="72">
        <f>SUM('August 2016'!I49,'Sept 2016'!I49,'Oct 2016'!I48)</f>
        <v>255</v>
      </c>
      <c r="J49" s="72">
        <f>SUM('August 2016'!J49,'Sept 2016'!J49,'Oct 2016'!J48)</f>
        <v>255</v>
      </c>
      <c r="K49" s="49">
        <f t="shared" si="1"/>
        <v>1</v>
      </c>
      <c r="L49" s="32"/>
      <c r="M49" s="43"/>
    </row>
    <row r="50" spans="1:13" ht="114" hidden="1" x14ac:dyDescent="0.25">
      <c r="A50" s="19" t="s">
        <v>127</v>
      </c>
      <c r="B50" s="20" t="s">
        <v>28</v>
      </c>
      <c r="C50" s="21">
        <v>48</v>
      </c>
      <c r="D50" s="21" t="s">
        <v>16</v>
      </c>
      <c r="E50" s="21" t="s">
        <v>16</v>
      </c>
      <c r="F50" s="30" t="s">
        <v>130</v>
      </c>
      <c r="G50" s="30" t="s">
        <v>129</v>
      </c>
      <c r="H50" s="124">
        <v>0.9</v>
      </c>
      <c r="I50" s="72" t="e">
        <f>SUM('August 2016'!I50,'Sept 2016'!#REF!,'Oct 2016'!I49)</f>
        <v>#REF!</v>
      </c>
      <c r="J50" s="72">
        <f>SUM('August 2016'!J50,'Sept 2016'!I50,'Oct 2016'!J49)</f>
        <v>1</v>
      </c>
      <c r="K50" s="49" t="e">
        <f t="shared" si="1"/>
        <v>#REF!</v>
      </c>
      <c r="L50" s="32"/>
      <c r="M50" s="43"/>
    </row>
    <row r="51" spans="1:13" ht="195.75" x14ac:dyDescent="0.25">
      <c r="A51" s="13" t="s">
        <v>127</v>
      </c>
      <c r="B51" s="14" t="s">
        <v>15</v>
      </c>
      <c r="C51" s="15">
        <v>49</v>
      </c>
      <c r="D51" s="15" t="s">
        <v>16</v>
      </c>
      <c r="E51" s="15" t="s">
        <v>17</v>
      </c>
      <c r="F51" s="29" t="s">
        <v>131</v>
      </c>
      <c r="G51" s="29" t="s">
        <v>132</v>
      </c>
      <c r="H51" s="124">
        <v>0.95</v>
      </c>
      <c r="I51" s="72">
        <f>SUM('August 2016'!I51,'Sept 2016'!I51,'Oct 2016'!I50)</f>
        <v>0</v>
      </c>
      <c r="J51" s="72">
        <f>SUM('August 2016'!J51,'Sept 2016'!J51,'Oct 2016'!J50)</f>
        <v>0</v>
      </c>
      <c r="K51" s="520" t="str">
        <f>IF(J51=0,"-",I51/J51)</f>
        <v>-</v>
      </c>
      <c r="L51" s="51"/>
      <c r="M51" s="50"/>
    </row>
    <row r="52" spans="1:13" ht="57" hidden="1" x14ac:dyDescent="0.25">
      <c r="A52" s="19" t="s">
        <v>40</v>
      </c>
      <c r="B52" s="20" t="s">
        <v>28</v>
      </c>
      <c r="C52" s="21">
        <v>51</v>
      </c>
      <c r="D52" s="21" t="s">
        <v>16</v>
      </c>
      <c r="E52" s="21" t="s">
        <v>50</v>
      </c>
      <c r="F52" s="30" t="s">
        <v>133</v>
      </c>
      <c r="G52" s="30" t="s">
        <v>58</v>
      </c>
      <c r="H52" s="124">
        <v>0.98</v>
      </c>
      <c r="I52" s="72">
        <f>SUM('August 2016'!I52,'Sept 2016'!I52,'Oct 2016'!I51)</f>
        <v>3</v>
      </c>
      <c r="J52" s="72">
        <f>SUM('August 2016'!J52,'Sept 2016'!J52,'Oct 2016'!J51)</f>
        <v>3</v>
      </c>
      <c r="K52" s="123">
        <f t="shared" si="1"/>
        <v>1</v>
      </c>
      <c r="L52" s="32"/>
      <c r="M52" s="118"/>
    </row>
    <row r="53" spans="1:13" ht="152.25" x14ac:dyDescent="0.25">
      <c r="A53" s="13" t="s">
        <v>134</v>
      </c>
      <c r="B53" s="14" t="s">
        <v>28</v>
      </c>
      <c r="C53" s="15">
        <v>52</v>
      </c>
      <c r="D53" s="15" t="s">
        <v>16</v>
      </c>
      <c r="E53" s="15" t="s">
        <v>17</v>
      </c>
      <c r="F53" s="29" t="s">
        <v>135</v>
      </c>
      <c r="G53" s="29" t="s">
        <v>136</v>
      </c>
      <c r="H53" s="124">
        <v>0.75</v>
      </c>
      <c r="I53" s="72">
        <f>SUM('August 2016'!I53,'Sept 2016'!I53,'Oct 2016'!I52)</f>
        <v>403.9</v>
      </c>
      <c r="J53" s="72">
        <f>SUM('August 2016'!J53,'Sept 2016'!J53,'Oct 2016'!J52)</f>
        <v>520</v>
      </c>
      <c r="K53" s="520">
        <f t="shared" ref="K53:K54" si="6">IF(J53=0,"-",I53/J53)</f>
        <v>0.77673076923076922</v>
      </c>
      <c r="L53" s="32"/>
      <c r="M53" s="117"/>
    </row>
    <row r="54" spans="1:13" ht="174" x14ac:dyDescent="0.25">
      <c r="A54" s="19" t="s">
        <v>134</v>
      </c>
      <c r="B54" s="20" t="s">
        <v>28</v>
      </c>
      <c r="C54" s="21">
        <v>53</v>
      </c>
      <c r="D54" s="21" t="s">
        <v>17</v>
      </c>
      <c r="E54" s="21" t="s">
        <v>17</v>
      </c>
      <c r="F54" s="30" t="s">
        <v>137</v>
      </c>
      <c r="G54" s="30" t="s">
        <v>138</v>
      </c>
      <c r="H54" s="124"/>
      <c r="I54" s="72">
        <f>SUM('August 2016'!I54,'Sept 2016'!I54,'Oct 2016'!I53)</f>
        <v>66</v>
      </c>
      <c r="J54" s="72">
        <f>SUM('August 2016'!J54,'Sept 2016'!J54,'Oct 2016'!J53)</f>
        <v>66</v>
      </c>
      <c r="K54" s="520">
        <f t="shared" si="6"/>
        <v>1</v>
      </c>
      <c r="L54" s="32"/>
      <c r="M54" s="117"/>
    </row>
    <row r="55" spans="1:13" ht="157.5" hidden="1" thickBot="1" x14ac:dyDescent="0.3">
      <c r="A55" s="13" t="s">
        <v>139</v>
      </c>
      <c r="B55" s="39" t="s">
        <v>28</v>
      </c>
      <c r="C55" s="15">
        <v>54</v>
      </c>
      <c r="D55" s="40" t="s">
        <v>16</v>
      </c>
      <c r="E55" s="15" t="s">
        <v>16</v>
      </c>
      <c r="F55" s="29" t="s">
        <v>140</v>
      </c>
      <c r="G55" s="29" t="s">
        <v>58</v>
      </c>
      <c r="H55" s="124"/>
      <c r="I55" s="72">
        <f>SUM('August 2016'!I55,'Sept 2016'!I55,'Oct 2016'!I54)</f>
        <v>100</v>
      </c>
      <c r="J55" s="72">
        <f>SUM('August 2016'!J55,'Sept 2016'!J55,'Oct 2016'!J54)</f>
        <v>100</v>
      </c>
      <c r="K55" s="123">
        <f t="shared" si="1"/>
        <v>1</v>
      </c>
      <c r="L55" s="32"/>
      <c r="M55" s="111"/>
    </row>
    <row r="56" spans="1:13" hidden="1" x14ac:dyDescent="0.25">
      <c r="C56" s="2"/>
      <c r="H56" s="2" t="s">
        <v>141</v>
      </c>
    </row>
  </sheetData>
  <autoFilter ref="A3:M56">
    <filterColumn colId="4">
      <filters>
        <filter val="Q"/>
      </filters>
    </filterColumn>
  </autoFilter>
  <mergeCells count="1">
    <mergeCell ref="I2:J2"/>
  </mergeCells>
  <conditionalFormatting sqref="J56">
    <cfRule type="iconSet" priority="11">
      <iconSet iconSet="3Arrows">
        <cfvo type="percent" val="0"/>
        <cfvo type="percent" val="99.5"/>
        <cfvo type="percent" val="99.5"/>
      </iconSet>
    </cfRule>
  </conditionalFormatting>
  <pageMargins left="0.7" right="0.7" top="0.75" bottom="0.75" header="0.3" footer="0.3"/>
  <pageSetup paperSize="9" orientation="portrait" horizontalDpi="90" verticalDpi="9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filterMode="1"/>
  <dimension ref="A1:M56"/>
  <sheetViews>
    <sheetView topLeftCell="A51" zoomScale="60" zoomScaleNormal="60" workbookViewId="0">
      <selection activeCell="M54" sqref="A1:M54"/>
    </sheetView>
  </sheetViews>
  <sheetFormatPr defaultRowHeight="15" x14ac:dyDescent="0.25"/>
  <cols>
    <col min="1" max="1" width="16.85546875" style="2" customWidth="1"/>
    <col min="2" max="2" width="13.7109375" style="5" customWidth="1"/>
    <col min="3" max="3" width="9.140625" style="5"/>
    <col min="4" max="4" width="18.7109375" style="6" bestFit="1" customWidth="1"/>
    <col min="5" max="5" width="19.42578125" style="2" customWidth="1"/>
    <col min="6" max="6" width="32.140625" style="2" customWidth="1"/>
    <col min="7" max="7" width="31.42578125" style="2" customWidth="1"/>
    <col min="8" max="8" width="18.7109375" style="2" customWidth="1"/>
    <col min="9" max="9" width="17.140625" style="2" customWidth="1"/>
    <col min="10" max="10" width="18.5703125" style="2" customWidth="1"/>
    <col min="11" max="11" width="17.7109375" style="2" customWidth="1"/>
    <col min="12" max="12" width="17.28515625" style="2" customWidth="1"/>
    <col min="13" max="13" width="36.85546875" style="2" customWidth="1"/>
    <col min="14" max="16384" width="9.140625" style="4"/>
  </cols>
  <sheetData>
    <row r="1" spans="1:13" ht="25.5" x14ac:dyDescent="0.25">
      <c r="A1" s="41" t="s">
        <v>221</v>
      </c>
      <c r="B1" s="41"/>
      <c r="C1" s="41"/>
      <c r="D1" s="41"/>
      <c r="E1" s="41"/>
      <c r="F1" s="1"/>
      <c r="K1" s="3"/>
    </row>
    <row r="2" spans="1:13" ht="15.75" thickBot="1" x14ac:dyDescent="0.3">
      <c r="G2" s="7"/>
      <c r="H2" s="3"/>
      <c r="I2" s="632" t="s">
        <v>0</v>
      </c>
      <c r="J2" s="632"/>
      <c r="K2" s="3"/>
    </row>
    <row r="3" spans="1:13" ht="75" x14ac:dyDescent="0.25">
      <c r="A3" s="59" t="s">
        <v>1</v>
      </c>
      <c r="B3" s="60" t="s">
        <v>2</v>
      </c>
      <c r="C3" s="60" t="s">
        <v>3</v>
      </c>
      <c r="D3" s="61" t="s">
        <v>4</v>
      </c>
      <c r="E3" s="61" t="s">
        <v>5</v>
      </c>
      <c r="F3" s="60" t="s">
        <v>6</v>
      </c>
      <c r="G3" s="60" t="s">
        <v>7</v>
      </c>
      <c r="H3" s="62" t="s">
        <v>8</v>
      </c>
      <c r="I3" s="63" t="s">
        <v>9</v>
      </c>
      <c r="J3" s="63" t="s">
        <v>10</v>
      </c>
      <c r="K3" s="62" t="s">
        <v>11</v>
      </c>
      <c r="L3" s="60" t="s">
        <v>12</v>
      </c>
      <c r="M3" s="64" t="s">
        <v>13</v>
      </c>
    </row>
    <row r="4" spans="1:13" ht="97.5" customHeight="1" x14ac:dyDescent="0.25">
      <c r="A4" s="13" t="s">
        <v>14</v>
      </c>
      <c r="B4" s="14" t="s">
        <v>15</v>
      </c>
      <c r="C4" s="15">
        <v>1</v>
      </c>
      <c r="D4" s="15" t="s">
        <v>16</v>
      </c>
      <c r="E4" s="16" t="s">
        <v>17</v>
      </c>
      <c r="F4" s="17" t="s">
        <v>18</v>
      </c>
      <c r="G4" s="17" t="s">
        <v>19</v>
      </c>
      <c r="H4" s="65">
        <v>0.995</v>
      </c>
      <c r="I4" s="521">
        <f>SUM('Nov 2016'!I4,'Dec 2016'!I4,'Jan 2017'!I4)</f>
        <v>2208</v>
      </c>
      <c r="J4" s="521">
        <f>SUM('Nov 2016'!J4,'Dec 2016'!J4,'Jan 2017'!J4)</f>
        <v>2208</v>
      </c>
      <c r="K4" s="577">
        <f>IF(J4=0,"-",I4/J4)</f>
        <v>1</v>
      </c>
      <c r="L4" s="32"/>
      <c r="M4" s="43"/>
    </row>
    <row r="5" spans="1:13" ht="99.75" customHeight="1" x14ac:dyDescent="0.25">
      <c r="A5" s="13" t="s">
        <v>14</v>
      </c>
      <c r="B5" s="14" t="s">
        <v>15</v>
      </c>
      <c r="C5" s="15">
        <v>2</v>
      </c>
      <c r="D5" s="15" t="s">
        <v>16</v>
      </c>
      <c r="E5" s="16" t="s">
        <v>17</v>
      </c>
      <c r="F5" s="17" t="s">
        <v>20</v>
      </c>
      <c r="G5" s="17" t="s">
        <v>21</v>
      </c>
      <c r="H5" s="65">
        <v>0.95</v>
      </c>
      <c r="I5" s="521">
        <f>SUM('Nov 2016'!I5,'Dec 2016'!I5,'Jan 2017'!I5)</f>
        <v>707</v>
      </c>
      <c r="J5" s="521">
        <f>SUM('Nov 2016'!J5,'Dec 2016'!J5,'Jan 2017'!J5)</f>
        <v>726</v>
      </c>
      <c r="K5" s="577">
        <f t="shared" ref="K5:K7" si="0">IF(J5=0,"-",I5/J5)</f>
        <v>0.97382920110192839</v>
      </c>
      <c r="L5" s="49"/>
      <c r="M5" s="50"/>
    </row>
    <row r="6" spans="1:13" ht="92.25" customHeight="1" x14ac:dyDescent="0.25">
      <c r="A6" s="19" t="s">
        <v>22</v>
      </c>
      <c r="B6" s="20" t="s">
        <v>15</v>
      </c>
      <c r="C6" s="21">
        <v>3</v>
      </c>
      <c r="D6" s="21" t="s">
        <v>16</v>
      </c>
      <c r="E6" s="22" t="s">
        <v>17</v>
      </c>
      <c r="F6" s="23" t="s">
        <v>23</v>
      </c>
      <c r="G6" s="23" t="s">
        <v>24</v>
      </c>
      <c r="H6" s="65">
        <v>0.95</v>
      </c>
      <c r="I6" s="521">
        <f>SUM('Nov 2016'!I6,'Dec 2016'!I6,'Jan 2017'!I6)</f>
        <v>182</v>
      </c>
      <c r="J6" s="521">
        <f>SUM('Nov 2016'!J6,'Dec 2016'!J6,'Jan 2017'!J6)</f>
        <v>184</v>
      </c>
      <c r="K6" s="577">
        <f t="shared" si="0"/>
        <v>0.98913043478260865</v>
      </c>
      <c r="L6" s="484"/>
      <c r="M6" s="50"/>
    </row>
    <row r="7" spans="1:13" ht="180" x14ac:dyDescent="0.25">
      <c r="A7" s="13" t="s">
        <v>14</v>
      </c>
      <c r="B7" s="14" t="s">
        <v>15</v>
      </c>
      <c r="C7" s="15">
        <v>4</v>
      </c>
      <c r="D7" s="15" t="s">
        <v>16</v>
      </c>
      <c r="E7" s="16" t="s">
        <v>17</v>
      </c>
      <c r="F7" s="17" t="s">
        <v>25</v>
      </c>
      <c r="G7" s="17" t="s">
        <v>26</v>
      </c>
      <c r="H7" s="65">
        <v>0.95</v>
      </c>
      <c r="I7" s="521">
        <f>SUM('Nov 2016'!I7,'Dec 2016'!I7,'Jan 2017'!I7)</f>
        <v>179</v>
      </c>
      <c r="J7" s="521">
        <f>SUM('Nov 2016'!J7,'Dec 2016'!J7,'Jan 2017'!J7)</f>
        <v>179</v>
      </c>
      <c r="K7" s="577">
        <f t="shared" si="0"/>
        <v>1</v>
      </c>
      <c r="L7" s="484"/>
      <c r="M7" s="50"/>
    </row>
    <row r="8" spans="1:13" ht="180" hidden="1" x14ac:dyDescent="0.25">
      <c r="A8" s="19" t="s">
        <v>27</v>
      </c>
      <c r="B8" s="20" t="s">
        <v>28</v>
      </c>
      <c r="C8" s="21">
        <v>5</v>
      </c>
      <c r="D8" s="21" t="s">
        <v>16</v>
      </c>
      <c r="E8" s="22" t="s">
        <v>16</v>
      </c>
      <c r="F8" s="23" t="s">
        <v>29</v>
      </c>
      <c r="G8" s="23" t="s">
        <v>30</v>
      </c>
      <c r="H8" s="65">
        <v>0.95</v>
      </c>
      <c r="I8" s="48">
        <f>SUM('Nov 2016'!I8,'Dec 2016'!I8,'Jan 2017'!I8)</f>
        <v>14</v>
      </c>
      <c r="J8" s="48">
        <f>SUM('Nov 2016'!J8,'Dec 2016'!J8,'Jan 2017'!J8)</f>
        <v>14</v>
      </c>
      <c r="K8" s="49">
        <f t="shared" ref="K8:K55" si="1">I8/J8</f>
        <v>1</v>
      </c>
      <c r="L8" s="52"/>
      <c r="M8" s="53"/>
    </row>
    <row r="9" spans="1:13" ht="90" hidden="1" x14ac:dyDescent="0.25">
      <c r="A9" s="13" t="s">
        <v>31</v>
      </c>
      <c r="B9" s="14" t="s">
        <v>28</v>
      </c>
      <c r="C9" s="15">
        <v>6</v>
      </c>
      <c r="D9" s="15" t="s">
        <v>16</v>
      </c>
      <c r="E9" s="16" t="s">
        <v>16</v>
      </c>
      <c r="F9" s="17" t="s">
        <v>32</v>
      </c>
      <c r="G9" s="17" t="s">
        <v>33</v>
      </c>
      <c r="H9" s="65">
        <v>0.95</v>
      </c>
      <c r="I9" s="48">
        <f>SUM('Nov 2016'!I9,'Dec 2016'!I9,'Jan 2017'!I9)</f>
        <v>0</v>
      </c>
      <c r="J9" s="48">
        <f>SUM('Nov 2016'!J9,'Dec 2016'!J9,'Jan 2017'!J9)</f>
        <v>0</v>
      </c>
      <c r="K9" s="49" t="e">
        <f t="shared" si="1"/>
        <v>#DIV/0!</v>
      </c>
      <c r="L9" s="32"/>
      <c r="M9" s="53"/>
    </row>
    <row r="10" spans="1:13" ht="157.5" x14ac:dyDescent="0.25">
      <c r="A10" s="19" t="s">
        <v>34</v>
      </c>
      <c r="B10" s="20" t="s">
        <v>28</v>
      </c>
      <c r="C10" s="21">
        <v>7</v>
      </c>
      <c r="D10" s="21" t="s">
        <v>16</v>
      </c>
      <c r="E10" s="22" t="s">
        <v>17</v>
      </c>
      <c r="F10" s="23" t="s">
        <v>35</v>
      </c>
      <c r="G10" s="23" t="s">
        <v>36</v>
      </c>
      <c r="H10" s="65">
        <v>0.99</v>
      </c>
      <c r="I10" s="521">
        <f>SUM('Nov 2016'!I10,'Dec 2016'!I10,'Jan 2017'!I10)</f>
        <v>8</v>
      </c>
      <c r="J10" s="521">
        <f>SUM('Nov 2016'!J10,'Dec 2016'!J10,'Jan 2017'!J10)</f>
        <v>8</v>
      </c>
      <c r="K10" s="577">
        <f t="shared" ref="K10:K11" si="2">IF(J10=0,"-",I10/J10)</f>
        <v>1</v>
      </c>
      <c r="L10" s="32"/>
      <c r="M10" s="43"/>
    </row>
    <row r="11" spans="1:13" ht="247.5" x14ac:dyDescent="0.25">
      <c r="A11" s="13" t="s">
        <v>37</v>
      </c>
      <c r="B11" s="14" t="s">
        <v>28</v>
      </c>
      <c r="C11" s="15">
        <v>8</v>
      </c>
      <c r="D11" s="15" t="s">
        <v>16</v>
      </c>
      <c r="E11" s="16" t="s">
        <v>17</v>
      </c>
      <c r="F11" s="17" t="s">
        <v>38</v>
      </c>
      <c r="G11" s="17" t="s">
        <v>39</v>
      </c>
      <c r="H11" s="65">
        <v>1</v>
      </c>
      <c r="I11" s="521">
        <f>SUM('Nov 2016'!I11,'Dec 2016'!I11,'Jan 2017'!I11)</f>
        <v>9</v>
      </c>
      <c r="J11" s="521">
        <f>SUM('Nov 2016'!J11,'Dec 2016'!J11,'Jan 2017'!J11)</f>
        <v>9</v>
      </c>
      <c r="K11" s="577">
        <f t="shared" si="2"/>
        <v>1</v>
      </c>
      <c r="L11" s="32"/>
      <c r="M11" s="43"/>
    </row>
    <row r="12" spans="1:13" ht="135" hidden="1" x14ac:dyDescent="0.25">
      <c r="A12" s="19" t="s">
        <v>40</v>
      </c>
      <c r="B12" s="20" t="s">
        <v>15</v>
      </c>
      <c r="C12" s="21">
        <v>9</v>
      </c>
      <c r="D12" s="21" t="s">
        <v>16</v>
      </c>
      <c r="E12" s="22" t="s">
        <v>16</v>
      </c>
      <c r="F12" s="23" t="s">
        <v>41</v>
      </c>
      <c r="G12" s="23" t="s">
        <v>42</v>
      </c>
      <c r="H12" s="65">
        <v>0.98</v>
      </c>
      <c r="I12" s="48">
        <f>SUM('Nov 2016'!I12,'Dec 2016'!I12,'Jan 2017'!I12)</f>
        <v>28</v>
      </c>
      <c r="J12" s="48">
        <f>SUM('Nov 2016'!J12,'Dec 2016'!J12,'Jan 2017'!J12)</f>
        <v>28</v>
      </c>
      <c r="K12" s="49">
        <f t="shared" si="1"/>
        <v>1</v>
      </c>
      <c r="L12" s="51"/>
      <c r="M12" s="50"/>
    </row>
    <row r="13" spans="1:13" ht="225" x14ac:dyDescent="0.25">
      <c r="A13" s="13" t="s">
        <v>43</v>
      </c>
      <c r="B13" s="14" t="s">
        <v>15</v>
      </c>
      <c r="C13" s="15">
        <v>10</v>
      </c>
      <c r="D13" s="15" t="s">
        <v>16</v>
      </c>
      <c r="E13" s="16" t="s">
        <v>17</v>
      </c>
      <c r="F13" s="17" t="s">
        <v>44</v>
      </c>
      <c r="G13" s="17" t="s">
        <v>45</v>
      </c>
      <c r="H13" s="65">
        <v>0.98</v>
      </c>
      <c r="I13" s="521">
        <f>SUM('Nov 2016'!I13,'Dec 2016'!I13,'Jan 2017'!I13)</f>
        <v>61</v>
      </c>
      <c r="J13" s="521">
        <f>SUM('Nov 2016'!J13,'Dec 2016'!J13,'Jan 2017'!J13)</f>
        <v>61</v>
      </c>
      <c r="K13" s="577">
        <f t="shared" ref="K13:K14" si="3">IF(J13=0,"-",I13/J13)</f>
        <v>1</v>
      </c>
      <c r="L13" s="484"/>
      <c r="M13" s="50"/>
    </row>
    <row r="14" spans="1:13" ht="112.5" x14ac:dyDescent="0.25">
      <c r="A14" s="19" t="s">
        <v>46</v>
      </c>
      <c r="B14" s="20" t="s">
        <v>15</v>
      </c>
      <c r="C14" s="21">
        <v>11</v>
      </c>
      <c r="D14" s="21" t="s">
        <v>16</v>
      </c>
      <c r="E14" s="22" t="s">
        <v>17</v>
      </c>
      <c r="F14" s="23" t="s">
        <v>47</v>
      </c>
      <c r="G14" s="23" t="s">
        <v>48</v>
      </c>
      <c r="H14" s="65">
        <v>0.97</v>
      </c>
      <c r="I14" s="521">
        <f>SUM('Nov 2016'!I14,'Dec 2016'!I14,'Jan 2017'!I14)</f>
        <v>792</v>
      </c>
      <c r="J14" s="521">
        <f>SUM('Nov 2016'!J14,'Dec 2016'!J14,'Jan 2017'!J14)</f>
        <v>794</v>
      </c>
      <c r="K14" s="577">
        <f t="shared" si="3"/>
        <v>0.9974811083123426</v>
      </c>
      <c r="L14" s="484"/>
      <c r="M14" s="50"/>
    </row>
    <row r="15" spans="1:13" ht="114" hidden="1" x14ac:dyDescent="0.25">
      <c r="A15" s="13" t="s">
        <v>49</v>
      </c>
      <c r="B15" s="14" t="s">
        <v>28</v>
      </c>
      <c r="C15" s="15">
        <v>12</v>
      </c>
      <c r="D15" s="15" t="s">
        <v>50</v>
      </c>
      <c r="E15" s="16" t="s">
        <v>50</v>
      </c>
      <c r="F15" s="29" t="s">
        <v>51</v>
      </c>
      <c r="G15" s="29" t="s">
        <v>52</v>
      </c>
      <c r="H15" s="65">
        <v>0.85</v>
      </c>
      <c r="I15" s="48">
        <f>SUM('Nov 2016'!I15,'Dec 2016'!I15,'Jan 2017'!I15)</f>
        <v>0</v>
      </c>
      <c r="J15" s="48">
        <f>SUM('Nov 2016'!J15,'Dec 2016'!J15,'Jan 2017'!J15)</f>
        <v>0</v>
      </c>
      <c r="K15" s="49" t="e">
        <f t="shared" si="1"/>
        <v>#DIV/0!</v>
      </c>
      <c r="L15" s="32"/>
      <c r="M15" s="43"/>
    </row>
    <row r="16" spans="1:13" ht="71.25" hidden="1" x14ac:dyDescent="0.25">
      <c r="A16" s="19" t="s">
        <v>53</v>
      </c>
      <c r="B16" s="20" t="s">
        <v>28</v>
      </c>
      <c r="C16" s="21">
        <v>13</v>
      </c>
      <c r="D16" s="21" t="s">
        <v>50</v>
      </c>
      <c r="E16" s="22" t="s">
        <v>50</v>
      </c>
      <c r="F16" s="30" t="s">
        <v>54</v>
      </c>
      <c r="G16" s="31" t="s">
        <v>55</v>
      </c>
      <c r="H16" s="65">
        <v>0.85</v>
      </c>
      <c r="I16" s="48">
        <f>SUM('Nov 2016'!I16,'Dec 2016'!I16,'Jan 2017'!I16)</f>
        <v>2</v>
      </c>
      <c r="J16" s="48">
        <f>SUM('Nov 2016'!J16,'Dec 2016'!J16,'Jan 2017'!J16)</f>
        <v>2</v>
      </c>
      <c r="K16" s="49">
        <f t="shared" si="1"/>
        <v>1</v>
      </c>
      <c r="L16" s="32"/>
      <c r="M16" s="43"/>
    </row>
    <row r="17" spans="1:13" ht="90" hidden="1" x14ac:dyDescent="0.25">
      <c r="A17" s="13" t="s">
        <v>56</v>
      </c>
      <c r="B17" s="14" t="s">
        <v>15</v>
      </c>
      <c r="C17" s="15">
        <v>14</v>
      </c>
      <c r="D17" s="15" t="s">
        <v>16</v>
      </c>
      <c r="E17" s="16" t="s">
        <v>50</v>
      </c>
      <c r="F17" s="17" t="s">
        <v>57</v>
      </c>
      <c r="G17" s="17" t="s">
        <v>58</v>
      </c>
      <c r="H17" s="65">
        <v>0.92</v>
      </c>
      <c r="I17" s="48">
        <f>SUM('Nov 2016'!I17,'Dec 2016'!I17,'Jan 2017'!I17)</f>
        <v>172</v>
      </c>
      <c r="J17" s="48">
        <f>SUM('Nov 2016'!J17,'Dec 2016'!J17,'Jan 2017'!J17)</f>
        <v>173</v>
      </c>
      <c r="K17" s="370"/>
      <c r="L17" s="306"/>
      <c r="M17" s="50"/>
    </row>
    <row r="18" spans="1:13" ht="85.5" hidden="1" x14ac:dyDescent="0.25">
      <c r="A18" s="19" t="s">
        <v>59</v>
      </c>
      <c r="B18" s="20" t="s">
        <v>28</v>
      </c>
      <c r="C18" s="21">
        <v>15</v>
      </c>
      <c r="D18" s="21" t="s">
        <v>17</v>
      </c>
      <c r="E18" s="22" t="s">
        <v>50</v>
      </c>
      <c r="F18" s="30" t="s">
        <v>60</v>
      </c>
      <c r="G18" s="30" t="s">
        <v>61</v>
      </c>
      <c r="H18" s="65">
        <v>0.99</v>
      </c>
      <c r="I18" s="48">
        <f>SUM('Nov 2016'!I18,'Dec 2016'!I18,'Jan 2017'!I18)</f>
        <v>3</v>
      </c>
      <c r="J18" s="48">
        <f>SUM('Nov 2016'!J18,'Dec 2016'!J18,'Jan 2017'!J18)</f>
        <v>3</v>
      </c>
      <c r="K18" s="49">
        <f t="shared" si="1"/>
        <v>1</v>
      </c>
      <c r="L18" s="32"/>
      <c r="M18" s="43"/>
    </row>
    <row r="19" spans="1:13" ht="90" hidden="1" x14ac:dyDescent="0.25">
      <c r="A19" s="13" t="s">
        <v>62</v>
      </c>
      <c r="B19" s="14" t="s">
        <v>28</v>
      </c>
      <c r="C19" s="15">
        <v>16</v>
      </c>
      <c r="D19" s="15" t="s">
        <v>16</v>
      </c>
      <c r="E19" s="16" t="s">
        <v>50</v>
      </c>
      <c r="F19" s="17" t="s">
        <v>63</v>
      </c>
      <c r="G19" s="17" t="s">
        <v>64</v>
      </c>
      <c r="H19" s="65">
        <v>0.95</v>
      </c>
      <c r="I19" s="48">
        <f>SUM('Nov 2016'!I19,'Dec 2016'!I19,'Jan 2017'!I19)</f>
        <v>1</v>
      </c>
      <c r="J19" s="48">
        <f>SUM('Nov 2016'!J19,'Dec 2016'!J19,'Jan 2017'!J19)</f>
        <v>1</v>
      </c>
      <c r="K19" s="49">
        <f t="shared" si="1"/>
        <v>1</v>
      </c>
      <c r="L19" s="32"/>
      <c r="M19" s="43"/>
    </row>
    <row r="20" spans="1:13" ht="105" hidden="1" x14ac:dyDescent="0.25">
      <c r="A20" s="19" t="s">
        <v>62</v>
      </c>
      <c r="B20" s="20" t="s">
        <v>28</v>
      </c>
      <c r="C20" s="21">
        <v>17</v>
      </c>
      <c r="D20" s="21" t="s">
        <v>16</v>
      </c>
      <c r="E20" s="22" t="s">
        <v>16</v>
      </c>
      <c r="F20" s="23" t="s">
        <v>65</v>
      </c>
      <c r="G20" s="23" t="s">
        <v>66</v>
      </c>
      <c r="H20" s="65">
        <v>0.97</v>
      </c>
      <c r="I20" s="48">
        <f>SUM('Nov 2016'!I20,'Dec 2016'!I20,'Jan 2017'!I20)</f>
        <v>8</v>
      </c>
      <c r="J20" s="48">
        <f>SUM('Nov 2016'!J20,'Dec 2016'!J20,'Jan 2017'!J20)</f>
        <v>8</v>
      </c>
      <c r="K20" s="49">
        <f t="shared" si="1"/>
        <v>1</v>
      </c>
      <c r="L20" s="32"/>
      <c r="M20" s="43"/>
    </row>
    <row r="21" spans="1:13" ht="120" hidden="1" x14ac:dyDescent="0.25">
      <c r="A21" s="13" t="s">
        <v>62</v>
      </c>
      <c r="B21" s="14" t="s">
        <v>28</v>
      </c>
      <c r="C21" s="15">
        <v>18</v>
      </c>
      <c r="D21" s="15" t="s">
        <v>16</v>
      </c>
      <c r="E21" s="16" t="s">
        <v>50</v>
      </c>
      <c r="F21" s="17" t="s">
        <v>67</v>
      </c>
      <c r="G21" s="17" t="s">
        <v>68</v>
      </c>
      <c r="H21" s="65">
        <v>0.97</v>
      </c>
      <c r="I21" s="48">
        <f>SUM('Nov 2016'!I21,'Dec 2016'!I21,'Jan 2017'!I21)</f>
        <v>0</v>
      </c>
      <c r="J21" s="48">
        <f>SUM('Nov 2016'!J21,'Dec 2016'!J21,'Jan 2017'!J21)</f>
        <v>0</v>
      </c>
      <c r="K21" s="49" t="e">
        <f t="shared" si="1"/>
        <v>#DIV/0!</v>
      </c>
      <c r="L21" s="32"/>
      <c r="M21" s="43"/>
    </row>
    <row r="22" spans="1:13" ht="105" hidden="1" x14ac:dyDescent="0.25">
      <c r="A22" s="19" t="s">
        <v>62</v>
      </c>
      <c r="B22" s="20" t="s">
        <v>28</v>
      </c>
      <c r="C22" s="21">
        <v>19</v>
      </c>
      <c r="D22" s="21" t="s">
        <v>16</v>
      </c>
      <c r="E22" s="22" t="s">
        <v>50</v>
      </c>
      <c r="F22" s="23" t="s">
        <v>69</v>
      </c>
      <c r="G22" s="23" t="s">
        <v>70</v>
      </c>
      <c r="H22" s="65">
        <v>0.99</v>
      </c>
      <c r="I22" s="48">
        <f>SUM('Nov 2016'!I22,'Dec 2016'!I22,'Jan 2017'!I22)</f>
        <v>265</v>
      </c>
      <c r="J22" s="48">
        <v>5</v>
      </c>
      <c r="K22" s="49"/>
      <c r="L22" s="32"/>
      <c r="M22" s="54"/>
    </row>
    <row r="23" spans="1:13" ht="90" hidden="1" x14ac:dyDescent="0.25">
      <c r="A23" s="13" t="s">
        <v>62</v>
      </c>
      <c r="B23" s="14" t="s">
        <v>28</v>
      </c>
      <c r="C23" s="15">
        <v>20</v>
      </c>
      <c r="D23" s="15" t="s">
        <v>16</v>
      </c>
      <c r="E23" s="16" t="s">
        <v>50</v>
      </c>
      <c r="F23" s="17" t="s">
        <v>71</v>
      </c>
      <c r="G23" s="17" t="s">
        <v>72</v>
      </c>
      <c r="H23" s="65">
        <v>0.99</v>
      </c>
      <c r="I23" s="48">
        <f>SUM('Nov 2016'!I23,'Dec 2016'!I23,'Jan 2017'!I23)</f>
        <v>1</v>
      </c>
      <c r="J23" s="48">
        <f>SUM('Nov 2016'!J23,'Dec 2016'!J23,'Jan 2017'!J23)</f>
        <v>1</v>
      </c>
      <c r="K23" s="49">
        <f t="shared" si="1"/>
        <v>1</v>
      </c>
      <c r="L23" s="32"/>
      <c r="M23" s="53"/>
    </row>
    <row r="24" spans="1:13" ht="60" hidden="1" x14ac:dyDescent="0.25">
      <c r="A24" s="19" t="s">
        <v>73</v>
      </c>
      <c r="B24" s="20" t="s">
        <v>15</v>
      </c>
      <c r="C24" s="21">
        <v>21</v>
      </c>
      <c r="D24" s="21" t="s">
        <v>16</v>
      </c>
      <c r="E24" s="22" t="s">
        <v>16</v>
      </c>
      <c r="F24" s="23" t="s">
        <v>74</v>
      </c>
      <c r="G24" s="23" t="s">
        <v>75</v>
      </c>
      <c r="H24" s="65" t="s">
        <v>76</v>
      </c>
      <c r="I24" s="48">
        <f>SUM('Nov 2016'!I24,'Dec 2016'!I24,'Jan 2017'!I24)</f>
        <v>1</v>
      </c>
      <c r="J24" s="48">
        <f>SUM('Nov 2016'!J24,'Dec 2016'!J24,'Jan 2017'!J24)</f>
        <v>1</v>
      </c>
      <c r="K24" s="49">
        <f t="shared" si="1"/>
        <v>1</v>
      </c>
      <c r="L24" s="51"/>
      <c r="M24" s="50"/>
    </row>
    <row r="25" spans="1:13" ht="75" hidden="1" x14ac:dyDescent="0.25">
      <c r="A25" s="13" t="s">
        <v>77</v>
      </c>
      <c r="B25" s="14" t="s">
        <v>15</v>
      </c>
      <c r="C25" s="15">
        <v>22</v>
      </c>
      <c r="D25" s="15" t="s">
        <v>16</v>
      </c>
      <c r="E25" s="16" t="s">
        <v>16</v>
      </c>
      <c r="F25" s="17" t="s">
        <v>78</v>
      </c>
      <c r="G25" s="17" t="s">
        <v>79</v>
      </c>
      <c r="H25" s="65" t="s">
        <v>80</v>
      </c>
      <c r="I25" s="48">
        <f>SUM('Nov 2016'!I25,'Dec 2016'!I25,'Jan 2017'!I25)</f>
        <v>0</v>
      </c>
      <c r="J25" s="48">
        <f>SUM('Nov 2016'!J25,'Dec 2016'!J25,'Jan 2017'!J25)</f>
        <v>0</v>
      </c>
      <c r="K25" s="49" t="e">
        <f t="shared" si="1"/>
        <v>#DIV/0!</v>
      </c>
      <c r="L25" s="51"/>
      <c r="M25" s="50"/>
    </row>
    <row r="26" spans="1:13" ht="30" hidden="1" x14ac:dyDescent="0.25">
      <c r="A26" s="19" t="s">
        <v>81</v>
      </c>
      <c r="B26" s="20" t="s">
        <v>15</v>
      </c>
      <c r="C26" s="21">
        <v>23</v>
      </c>
      <c r="D26" s="21" t="s">
        <v>16</v>
      </c>
      <c r="E26" s="22" t="s">
        <v>16</v>
      </c>
      <c r="F26" s="23" t="s">
        <v>82</v>
      </c>
      <c r="G26" s="23"/>
      <c r="H26" s="65">
        <v>0.9</v>
      </c>
      <c r="I26" s="48">
        <f>SUM('Nov 2016'!I26,'Dec 2016'!I26,'Jan 2017'!I26)</f>
        <v>49</v>
      </c>
      <c r="J26" s="48">
        <f>SUM('Nov 2016'!J26,'Dec 2016'!J26,'Jan 2017'!J26)</f>
        <v>49</v>
      </c>
      <c r="K26" s="49">
        <f t="shared" si="1"/>
        <v>1</v>
      </c>
      <c r="L26" s="51"/>
      <c r="M26" s="50"/>
    </row>
    <row r="27" spans="1:13" ht="75" hidden="1" x14ac:dyDescent="0.25">
      <c r="A27" s="13" t="s">
        <v>83</v>
      </c>
      <c r="B27" s="14" t="s">
        <v>15</v>
      </c>
      <c r="C27" s="15">
        <v>24</v>
      </c>
      <c r="D27" s="15" t="s">
        <v>16</v>
      </c>
      <c r="E27" s="16" t="s">
        <v>16</v>
      </c>
      <c r="F27" s="17" t="s">
        <v>84</v>
      </c>
      <c r="G27" s="17" t="s">
        <v>85</v>
      </c>
      <c r="H27" s="65">
        <v>0.98</v>
      </c>
      <c r="I27" s="48">
        <f>SUM('Nov 2016'!I27,'Dec 2016'!I27,'Jan 2017'!I27)</f>
        <v>470</v>
      </c>
      <c r="J27" s="48">
        <f>SUM('Nov 2016'!J27,'Dec 2016'!J27,'Jan 2017'!J27)</f>
        <v>471</v>
      </c>
      <c r="K27" s="347">
        <f t="shared" si="1"/>
        <v>0.99787685774946921</v>
      </c>
      <c r="L27" s="51"/>
      <c r="M27" s="50"/>
    </row>
    <row r="28" spans="1:13" ht="120" hidden="1" x14ac:dyDescent="0.25">
      <c r="A28" s="19" t="s">
        <v>86</v>
      </c>
      <c r="B28" s="20" t="s">
        <v>87</v>
      </c>
      <c r="C28" s="34">
        <v>26</v>
      </c>
      <c r="D28" s="21" t="s">
        <v>16</v>
      </c>
      <c r="E28" s="22" t="s">
        <v>50</v>
      </c>
      <c r="F28" s="23" t="s">
        <v>88</v>
      </c>
      <c r="G28" s="23" t="s">
        <v>89</v>
      </c>
      <c r="H28" s="65">
        <v>1</v>
      </c>
      <c r="I28" s="48">
        <f>SUM('Nov 2016'!I28,'Dec 2016'!I28,'Jan 2017'!I28)</f>
        <v>186</v>
      </c>
      <c r="J28" s="48">
        <f>SUM('Nov 2016'!J28,'Dec 2016'!J28,'Jan 2017'!J28)</f>
        <v>186</v>
      </c>
      <c r="K28" s="49">
        <f t="shared" si="1"/>
        <v>1</v>
      </c>
      <c r="L28" s="32"/>
      <c r="M28" s="43"/>
    </row>
    <row r="29" spans="1:13" ht="90" hidden="1" x14ac:dyDescent="0.25">
      <c r="A29" s="13" t="s">
        <v>83</v>
      </c>
      <c r="B29" s="14" t="s">
        <v>15</v>
      </c>
      <c r="C29" s="15">
        <v>27</v>
      </c>
      <c r="D29" s="15" t="s">
        <v>16</v>
      </c>
      <c r="E29" s="16" t="s">
        <v>90</v>
      </c>
      <c r="F29" s="17" t="s">
        <v>91</v>
      </c>
      <c r="G29" s="17" t="s">
        <v>92</v>
      </c>
      <c r="H29" s="65">
        <v>0.98</v>
      </c>
      <c r="I29" s="48">
        <f>SUM('Nov 2016'!I29,'Dec 2016'!I29,'Jan 2017'!I29)</f>
        <v>0</v>
      </c>
      <c r="J29" s="48">
        <f>SUM('Nov 2016'!J29,'Dec 2016'!J29,'Jan 2017'!J29)</f>
        <v>0</v>
      </c>
      <c r="K29" s="49" t="e">
        <f t="shared" si="1"/>
        <v>#DIV/0!</v>
      </c>
      <c r="L29" s="51"/>
      <c r="M29" s="50"/>
    </row>
    <row r="30" spans="1:13" ht="120" hidden="1" x14ac:dyDescent="0.25">
      <c r="A30" s="19" t="s">
        <v>86</v>
      </c>
      <c r="B30" s="20" t="s">
        <v>87</v>
      </c>
      <c r="C30" s="34">
        <v>28</v>
      </c>
      <c r="D30" s="21" t="s">
        <v>16</v>
      </c>
      <c r="E30" s="22" t="s">
        <v>90</v>
      </c>
      <c r="F30" s="23" t="s">
        <v>93</v>
      </c>
      <c r="G30" s="23" t="s">
        <v>94</v>
      </c>
      <c r="H30" s="65">
        <v>0.98</v>
      </c>
      <c r="I30" s="48">
        <f>SUM('Nov 2016'!I30,'Dec 2016'!I30,'Jan 2017'!I30)</f>
        <v>3</v>
      </c>
      <c r="J30" s="48">
        <f>SUM('Nov 2016'!J30,'Dec 2016'!J30,'Jan 2017'!J30)</f>
        <v>3</v>
      </c>
      <c r="K30" s="49">
        <f t="shared" si="1"/>
        <v>1</v>
      </c>
      <c r="L30" s="32"/>
      <c r="M30" s="43"/>
    </row>
    <row r="31" spans="1:13" ht="225" x14ac:dyDescent="0.25">
      <c r="A31" s="13" t="s">
        <v>83</v>
      </c>
      <c r="B31" s="14" t="s">
        <v>15</v>
      </c>
      <c r="C31" s="15">
        <v>29</v>
      </c>
      <c r="D31" s="15" t="s">
        <v>16</v>
      </c>
      <c r="E31" s="16" t="s">
        <v>17</v>
      </c>
      <c r="F31" s="17" t="s">
        <v>95</v>
      </c>
      <c r="G31" s="17" t="s">
        <v>96</v>
      </c>
      <c r="H31" s="65">
        <v>0.99</v>
      </c>
      <c r="I31" s="521">
        <f>SUM('Nov 2016'!I31,'Dec 2016'!I31,'Jan 2017'!I31)</f>
        <v>5</v>
      </c>
      <c r="J31" s="521">
        <f>SUM('Nov 2016'!J31,'Dec 2016'!J31,'Jan 2017'!J31)</f>
        <v>5</v>
      </c>
      <c r="K31" s="577">
        <f t="shared" ref="K31:K34" si="4">IF(J31=0,"-",I31/J31)</f>
        <v>1</v>
      </c>
      <c r="L31" s="484"/>
      <c r="M31" s="50"/>
    </row>
    <row r="32" spans="1:13" ht="157.5" x14ac:dyDescent="0.25">
      <c r="A32" s="19" t="s">
        <v>86</v>
      </c>
      <c r="B32" s="20" t="s">
        <v>87</v>
      </c>
      <c r="C32" s="34">
        <v>30</v>
      </c>
      <c r="D32" s="21" t="s">
        <v>16</v>
      </c>
      <c r="E32" s="22" t="s">
        <v>17</v>
      </c>
      <c r="F32" s="23" t="s">
        <v>97</v>
      </c>
      <c r="G32" s="23" t="s">
        <v>98</v>
      </c>
      <c r="H32" s="65">
        <v>0.98</v>
      </c>
      <c r="I32" s="521">
        <f>SUM('Nov 2016'!I32,'Dec 2016'!I32,'Jan 2017'!I32)</f>
        <v>3</v>
      </c>
      <c r="J32" s="521">
        <f>SUM('Nov 2016'!J32,'Dec 2016'!J32,'Jan 2017'!J32)</f>
        <v>3</v>
      </c>
      <c r="K32" s="577">
        <f t="shared" si="4"/>
        <v>1</v>
      </c>
      <c r="L32" s="32"/>
      <c r="M32" s="43"/>
    </row>
    <row r="33" spans="1:13" ht="157.5" x14ac:dyDescent="0.25">
      <c r="A33" s="13" t="s">
        <v>86</v>
      </c>
      <c r="B33" s="14" t="s">
        <v>87</v>
      </c>
      <c r="C33" s="36">
        <v>31</v>
      </c>
      <c r="D33" s="15" t="s">
        <v>16</v>
      </c>
      <c r="E33" s="16" t="s">
        <v>17</v>
      </c>
      <c r="F33" s="17" t="s">
        <v>99</v>
      </c>
      <c r="G33" s="17" t="s">
        <v>100</v>
      </c>
      <c r="H33" s="65">
        <v>0.98</v>
      </c>
      <c r="I33" s="521">
        <f>SUM('Nov 2016'!I33,'Dec 2016'!I33,'Jan 2017'!I33)</f>
        <v>0</v>
      </c>
      <c r="J33" s="521">
        <f>SUM('Nov 2016'!J33,'Dec 2016'!J33,'Jan 2017'!J33)</f>
        <v>0</v>
      </c>
      <c r="K33" s="577" t="str">
        <f t="shared" si="4"/>
        <v>-</v>
      </c>
      <c r="L33" s="578"/>
      <c r="M33" s="579"/>
    </row>
    <row r="34" spans="1:13" ht="90" x14ac:dyDescent="0.25">
      <c r="A34" s="19" t="s">
        <v>101</v>
      </c>
      <c r="B34" s="20" t="s">
        <v>15</v>
      </c>
      <c r="C34" s="21">
        <v>32</v>
      </c>
      <c r="D34" s="21" t="s">
        <v>16</v>
      </c>
      <c r="E34" s="22" t="s">
        <v>17</v>
      </c>
      <c r="F34" s="23" t="s">
        <v>102</v>
      </c>
      <c r="G34" s="23" t="s">
        <v>58</v>
      </c>
      <c r="H34" s="65">
        <v>0.98</v>
      </c>
      <c r="I34" s="521">
        <f>SUM('Nov 2016'!I34,'Dec 2016'!I34,'Jan 2017'!I34)</f>
        <v>0</v>
      </c>
      <c r="J34" s="521">
        <f>SUM('Nov 2016'!J34,'Dec 2016'!J34,'Jan 2017'!J34)</f>
        <v>0</v>
      </c>
      <c r="K34" s="577" t="str">
        <f t="shared" si="4"/>
        <v>-</v>
      </c>
      <c r="L34" s="580"/>
      <c r="M34" s="581"/>
    </row>
    <row r="35" spans="1:13" ht="120" hidden="1" x14ac:dyDescent="0.25">
      <c r="A35" s="13" t="s">
        <v>86</v>
      </c>
      <c r="B35" s="14" t="s">
        <v>87</v>
      </c>
      <c r="C35" s="36">
        <v>33</v>
      </c>
      <c r="D35" s="15" t="s">
        <v>16</v>
      </c>
      <c r="E35" s="16" t="s">
        <v>16</v>
      </c>
      <c r="F35" s="17" t="s">
        <v>103</v>
      </c>
      <c r="G35" s="17" t="s">
        <v>104</v>
      </c>
      <c r="H35" s="65">
        <v>0.95</v>
      </c>
      <c r="I35" s="48">
        <f>SUM('Nov 2016'!I35,'Dec 2016'!I35,'Jan 2017'!I35)</f>
        <v>203</v>
      </c>
      <c r="J35" s="48">
        <f>SUM('Nov 2016'!J35,'Dec 2016'!J35,'Jan 2017'!J35)</f>
        <v>203</v>
      </c>
      <c r="K35" s="49">
        <f t="shared" si="1"/>
        <v>1</v>
      </c>
      <c r="L35" s="32"/>
      <c r="M35" s="43"/>
    </row>
    <row r="36" spans="1:13" ht="120" hidden="1" x14ac:dyDescent="0.25">
      <c r="A36" s="19" t="s">
        <v>86</v>
      </c>
      <c r="B36" s="20" t="s">
        <v>87</v>
      </c>
      <c r="C36" s="34">
        <v>34</v>
      </c>
      <c r="D36" s="21" t="s">
        <v>16</v>
      </c>
      <c r="E36" s="22" t="s">
        <v>16</v>
      </c>
      <c r="F36" s="23" t="s">
        <v>105</v>
      </c>
      <c r="G36" s="23" t="s">
        <v>104</v>
      </c>
      <c r="H36" s="65">
        <v>0.95</v>
      </c>
      <c r="I36" s="48">
        <f>SUM('Nov 2016'!I36,'Dec 2016'!I36,'Jan 2017'!I36)</f>
        <v>22</v>
      </c>
      <c r="J36" s="48">
        <f>SUM('Nov 2016'!J36,'Dec 2016'!J36,'Jan 2017'!J36)</f>
        <v>22</v>
      </c>
      <c r="K36" s="49">
        <f t="shared" si="1"/>
        <v>1</v>
      </c>
      <c r="L36" s="32"/>
      <c r="M36" s="50"/>
    </row>
    <row r="37" spans="1:13" ht="120" hidden="1" x14ac:dyDescent="0.25">
      <c r="A37" s="13" t="s">
        <v>86</v>
      </c>
      <c r="B37" s="14" t="s">
        <v>87</v>
      </c>
      <c r="C37" s="36">
        <v>35</v>
      </c>
      <c r="D37" s="15" t="s">
        <v>16</v>
      </c>
      <c r="E37" s="16" t="s">
        <v>16</v>
      </c>
      <c r="F37" s="17" t="s">
        <v>106</v>
      </c>
      <c r="G37" s="17" t="s">
        <v>107</v>
      </c>
      <c r="H37" s="65">
        <v>0.95</v>
      </c>
      <c r="I37" s="48">
        <f>SUM('Nov 2016'!I37,'Dec 2016'!I37,'Jan 2017'!I37)</f>
        <v>2</v>
      </c>
      <c r="J37" s="48">
        <f>SUM('Nov 2016'!J37,'Dec 2016'!J37,'Jan 2017'!J37)</f>
        <v>2</v>
      </c>
      <c r="K37" s="49">
        <f t="shared" si="1"/>
        <v>1</v>
      </c>
      <c r="L37" s="32"/>
      <c r="M37" s="50"/>
    </row>
    <row r="38" spans="1:13" ht="180" x14ac:dyDescent="0.25">
      <c r="A38" s="19" t="s">
        <v>86</v>
      </c>
      <c r="B38" s="20" t="s">
        <v>87</v>
      </c>
      <c r="C38" s="34">
        <v>36</v>
      </c>
      <c r="D38" s="21" t="s">
        <v>16</v>
      </c>
      <c r="E38" s="22" t="s">
        <v>17</v>
      </c>
      <c r="F38" s="23" t="s">
        <v>108</v>
      </c>
      <c r="G38" s="23" t="s">
        <v>109</v>
      </c>
      <c r="H38" s="65">
        <v>0.95</v>
      </c>
      <c r="I38" s="521">
        <f>SUM('Nov 2016'!I38,'Dec 2016'!I38,'Jan 2017'!I38)</f>
        <v>0</v>
      </c>
      <c r="J38" s="521">
        <f>SUM('Nov 2016'!J38,'Dec 2016'!J38,'Jan 2017'!J38)</f>
        <v>0</v>
      </c>
      <c r="K38" s="577" t="str">
        <f t="shared" ref="K38:K44" si="5">IF(J38=0,"-",I38/J38)</f>
        <v>-</v>
      </c>
      <c r="L38" s="578"/>
      <c r="M38" s="579"/>
    </row>
    <row r="39" spans="1:13" ht="180" x14ac:dyDescent="0.25">
      <c r="A39" s="13" t="s">
        <v>86</v>
      </c>
      <c r="B39" s="14" t="s">
        <v>87</v>
      </c>
      <c r="C39" s="36">
        <v>37</v>
      </c>
      <c r="D39" s="15" t="s">
        <v>16</v>
      </c>
      <c r="E39" s="16" t="s">
        <v>17</v>
      </c>
      <c r="F39" s="17" t="s">
        <v>110</v>
      </c>
      <c r="G39" s="17" t="s">
        <v>109</v>
      </c>
      <c r="H39" s="65">
        <v>0.95</v>
      </c>
      <c r="I39" s="521">
        <f>SUM('Nov 2016'!I39,'Dec 2016'!I39,'Jan 2017'!I39)</f>
        <v>1</v>
      </c>
      <c r="J39" s="521">
        <f>SUM('Nov 2016'!J39,'Dec 2016'!J39,'Jan 2017'!J39)</f>
        <v>1</v>
      </c>
      <c r="K39" s="577">
        <f t="shared" si="5"/>
        <v>1</v>
      </c>
      <c r="L39" s="32"/>
      <c r="M39" s="43"/>
    </row>
    <row r="40" spans="1:13" ht="180" x14ac:dyDescent="0.25">
      <c r="A40" s="19" t="s">
        <v>101</v>
      </c>
      <c r="B40" s="20" t="s">
        <v>15</v>
      </c>
      <c r="C40" s="21">
        <v>38</v>
      </c>
      <c r="D40" s="21" t="s">
        <v>16</v>
      </c>
      <c r="E40" s="22" t="s">
        <v>17</v>
      </c>
      <c r="F40" s="23" t="s">
        <v>111</v>
      </c>
      <c r="G40" s="23" t="s">
        <v>112</v>
      </c>
      <c r="H40" s="65">
        <v>0.95</v>
      </c>
      <c r="I40" s="521">
        <f>SUM('Nov 2016'!I40,'Dec 2016'!I40,'Jan 2017'!I40)</f>
        <v>0</v>
      </c>
      <c r="J40" s="521">
        <f>SUM('Nov 2016'!J40,'Dec 2016'!J40,'Jan 2017'!J40)</f>
        <v>0</v>
      </c>
      <c r="K40" s="577" t="str">
        <f t="shared" si="5"/>
        <v>-</v>
      </c>
      <c r="L40" s="580"/>
      <c r="M40" s="581"/>
    </row>
    <row r="41" spans="1:13" ht="180" x14ac:dyDescent="0.25">
      <c r="A41" s="13" t="s">
        <v>101</v>
      </c>
      <c r="B41" s="14" t="s">
        <v>15</v>
      </c>
      <c r="C41" s="15">
        <v>39</v>
      </c>
      <c r="D41" s="15" t="s">
        <v>16</v>
      </c>
      <c r="E41" s="16" t="s">
        <v>17</v>
      </c>
      <c r="F41" s="17" t="s">
        <v>113</v>
      </c>
      <c r="G41" s="17" t="s">
        <v>114</v>
      </c>
      <c r="H41" s="65">
        <v>0.95</v>
      </c>
      <c r="I41" s="521">
        <f>SUM('Nov 2016'!I41,'Dec 2016'!I41,'Jan 2017'!I41)</f>
        <v>0</v>
      </c>
      <c r="J41" s="521">
        <f>SUM('Nov 2016'!J41,'Dec 2016'!J41,'Jan 2017'!J41)</f>
        <v>0</v>
      </c>
      <c r="K41" s="577" t="str">
        <f t="shared" si="5"/>
        <v>-</v>
      </c>
      <c r="L41" s="580"/>
      <c r="M41" s="581"/>
    </row>
    <row r="42" spans="1:13" ht="180" x14ac:dyDescent="0.25">
      <c r="A42" s="19" t="s">
        <v>101</v>
      </c>
      <c r="B42" s="20" t="s">
        <v>15</v>
      </c>
      <c r="C42" s="21">
        <v>40</v>
      </c>
      <c r="D42" s="21" t="s">
        <v>16</v>
      </c>
      <c r="E42" s="22" t="s">
        <v>17</v>
      </c>
      <c r="F42" s="23" t="s">
        <v>115</v>
      </c>
      <c r="G42" s="23" t="s">
        <v>109</v>
      </c>
      <c r="H42" s="65">
        <v>0.95</v>
      </c>
      <c r="I42" s="521">
        <f>SUM('Nov 2016'!I42,'Dec 2016'!I42,'Jan 2017'!I42)</f>
        <v>0</v>
      </c>
      <c r="J42" s="521">
        <f>SUM('Nov 2016'!J42,'Dec 2016'!J42,'Jan 2017'!J42)</f>
        <v>0</v>
      </c>
      <c r="K42" s="577" t="str">
        <f t="shared" si="5"/>
        <v>-</v>
      </c>
      <c r="L42" s="580"/>
      <c r="M42" s="581"/>
    </row>
    <row r="43" spans="1:13" ht="180" x14ac:dyDescent="0.25">
      <c r="A43" s="13" t="s">
        <v>101</v>
      </c>
      <c r="B43" s="14" t="s">
        <v>15</v>
      </c>
      <c r="C43" s="15">
        <v>41</v>
      </c>
      <c r="D43" s="15" t="s">
        <v>16</v>
      </c>
      <c r="E43" s="16" t="s">
        <v>17</v>
      </c>
      <c r="F43" s="17" t="s">
        <v>116</v>
      </c>
      <c r="G43" s="17" t="s">
        <v>117</v>
      </c>
      <c r="H43" s="65">
        <v>0.97</v>
      </c>
      <c r="I43" s="521">
        <f>SUM('Nov 2016'!I43,'Dec 2016'!I43,'Jan 2017'!I43)</f>
        <v>0</v>
      </c>
      <c r="J43" s="521">
        <f>SUM('Nov 2016'!J43,'Dec 2016'!J43,'Jan 2017'!J43)</f>
        <v>0</v>
      </c>
      <c r="K43" s="577" t="str">
        <f t="shared" si="5"/>
        <v>-</v>
      </c>
      <c r="L43" s="580"/>
      <c r="M43" s="581"/>
    </row>
    <row r="44" spans="1:13" ht="202.5" x14ac:dyDescent="0.25">
      <c r="A44" s="19" t="s">
        <v>86</v>
      </c>
      <c r="B44" s="20" t="s">
        <v>87</v>
      </c>
      <c r="C44" s="34">
        <v>42</v>
      </c>
      <c r="D44" s="21" t="s">
        <v>16</v>
      </c>
      <c r="E44" s="22" t="s">
        <v>17</v>
      </c>
      <c r="F44" s="23" t="s">
        <v>118</v>
      </c>
      <c r="G44" s="23" t="s">
        <v>119</v>
      </c>
      <c r="H44" s="65">
        <v>0.98</v>
      </c>
      <c r="I44" s="521">
        <f>SUM('Nov 2016'!I44,'Dec 2016'!I44,'Jan 2017'!I44)</f>
        <v>744</v>
      </c>
      <c r="J44" s="521">
        <f>SUM('Nov 2016'!J44,'Dec 2016'!J44,'Jan 2017'!J44)</f>
        <v>744</v>
      </c>
      <c r="K44" s="577">
        <f t="shared" si="5"/>
        <v>1</v>
      </c>
      <c r="L44" s="32"/>
      <c r="M44" s="43"/>
    </row>
    <row r="45" spans="1:13" ht="105" hidden="1" x14ac:dyDescent="0.25">
      <c r="A45" s="13" t="s">
        <v>86</v>
      </c>
      <c r="B45" s="14" t="s">
        <v>87</v>
      </c>
      <c r="C45" s="36">
        <v>43</v>
      </c>
      <c r="D45" s="15" t="s">
        <v>16</v>
      </c>
      <c r="E45" s="16" t="s">
        <v>16</v>
      </c>
      <c r="F45" s="17" t="s">
        <v>118</v>
      </c>
      <c r="G45" s="17" t="s">
        <v>120</v>
      </c>
      <c r="H45" s="65">
        <v>0.98</v>
      </c>
      <c r="I45" s="48">
        <f>SUM('Nov 2016'!I45,'Dec 2016'!I45,'Jan 2017'!I45)</f>
        <v>3720</v>
      </c>
      <c r="J45" s="48">
        <f>SUM('Nov 2016'!J45,'Dec 2016'!J45,'Jan 2017'!J45)</f>
        <v>3720</v>
      </c>
      <c r="K45" s="49">
        <f t="shared" si="1"/>
        <v>1</v>
      </c>
      <c r="L45" s="32"/>
      <c r="M45" s="43"/>
    </row>
    <row r="46" spans="1:13" ht="135" hidden="1" x14ac:dyDescent="0.25">
      <c r="A46" s="19" t="s">
        <v>86</v>
      </c>
      <c r="B46" s="20" t="s">
        <v>87</v>
      </c>
      <c r="C46" s="34">
        <v>44</v>
      </c>
      <c r="D46" s="21" t="s">
        <v>16</v>
      </c>
      <c r="E46" s="22" t="s">
        <v>50</v>
      </c>
      <c r="F46" s="23" t="s">
        <v>121</v>
      </c>
      <c r="G46" s="23" t="s">
        <v>122</v>
      </c>
      <c r="H46" s="65">
        <v>0.98</v>
      </c>
      <c r="I46" s="48">
        <f>SUM('Nov 2016'!I46,'Dec 2016'!I46,'Jan 2017'!I46)</f>
        <v>0</v>
      </c>
      <c r="J46" s="48">
        <f>SUM('Nov 2016'!J46,'Dec 2016'!J46,'Jan 2017'!J46)</f>
        <v>0</v>
      </c>
      <c r="K46" s="49" t="e">
        <f t="shared" si="1"/>
        <v>#DIV/0!</v>
      </c>
      <c r="L46" s="32"/>
      <c r="M46" s="43"/>
    </row>
    <row r="47" spans="1:13" ht="135" hidden="1" x14ac:dyDescent="0.25">
      <c r="A47" s="13" t="s">
        <v>86</v>
      </c>
      <c r="B47" s="14" t="s">
        <v>87</v>
      </c>
      <c r="C47" s="36">
        <v>45</v>
      </c>
      <c r="D47" s="15" t="s">
        <v>16</v>
      </c>
      <c r="E47" s="16" t="s">
        <v>50</v>
      </c>
      <c r="F47" s="17" t="s">
        <v>123</v>
      </c>
      <c r="G47" s="17" t="s">
        <v>124</v>
      </c>
      <c r="H47" s="65">
        <v>0.9</v>
      </c>
      <c r="I47" s="48">
        <f>SUM('Nov 2016'!I47,'Dec 2016'!I47,'Jan 2017'!I47)</f>
        <v>0</v>
      </c>
      <c r="J47" s="48">
        <f>SUM('Nov 2016'!J47,'Dec 2016'!J47,'Jan 2017'!J47)</f>
        <v>0</v>
      </c>
      <c r="K47" s="49" t="e">
        <f t="shared" si="1"/>
        <v>#DIV/0!</v>
      </c>
      <c r="L47" s="32"/>
      <c r="M47" s="43"/>
    </row>
    <row r="48" spans="1:13" ht="180" hidden="1" x14ac:dyDescent="0.25">
      <c r="A48" s="19" t="s">
        <v>86</v>
      </c>
      <c r="B48" s="20" t="s">
        <v>87</v>
      </c>
      <c r="C48" s="34">
        <v>46</v>
      </c>
      <c r="D48" s="21" t="s">
        <v>16</v>
      </c>
      <c r="E48" s="22" t="s">
        <v>50</v>
      </c>
      <c r="F48" s="23" t="s">
        <v>125</v>
      </c>
      <c r="G48" s="23" t="s">
        <v>126</v>
      </c>
      <c r="H48" s="65">
        <v>0.99</v>
      </c>
      <c r="I48" s="48">
        <f>SUM('Nov 2016'!I48,'Dec 2016'!I48,'Jan 2017'!I48)</f>
        <v>0</v>
      </c>
      <c r="J48" s="48">
        <f>SUM('Nov 2016'!J48,'Dec 2016'!J48,'Jan 2017'!J48)</f>
        <v>0</v>
      </c>
      <c r="K48" s="49" t="e">
        <f t="shared" si="1"/>
        <v>#DIV/0!</v>
      </c>
      <c r="L48" s="32"/>
      <c r="M48" s="43"/>
    </row>
    <row r="49" spans="1:13" ht="120" hidden="1" x14ac:dyDescent="0.25">
      <c r="A49" s="13" t="s">
        <v>127</v>
      </c>
      <c r="B49" s="14" t="s">
        <v>28</v>
      </c>
      <c r="C49" s="15">
        <v>47</v>
      </c>
      <c r="D49" s="15" t="s">
        <v>16</v>
      </c>
      <c r="E49" s="16" t="s">
        <v>16</v>
      </c>
      <c r="F49" s="17" t="s">
        <v>128</v>
      </c>
      <c r="G49" s="17" t="s">
        <v>129</v>
      </c>
      <c r="H49" s="65">
        <v>0.95</v>
      </c>
      <c r="I49" s="48">
        <f>SUM('Nov 2016'!I49,'Dec 2016'!I49,'Jan 2017'!I49)</f>
        <v>255</v>
      </c>
      <c r="J49" s="48">
        <f>SUM('Nov 2016'!J49,'Dec 2016'!J49,'Jan 2017'!J49)</f>
        <v>255</v>
      </c>
      <c r="K49" s="49">
        <f t="shared" si="1"/>
        <v>1</v>
      </c>
      <c r="L49" s="32"/>
      <c r="M49" s="53"/>
    </row>
    <row r="50" spans="1:13" ht="120" hidden="1" x14ac:dyDescent="0.25">
      <c r="A50" s="19" t="s">
        <v>127</v>
      </c>
      <c r="B50" s="20" t="s">
        <v>28</v>
      </c>
      <c r="C50" s="21">
        <v>48</v>
      </c>
      <c r="D50" s="21" t="s">
        <v>16</v>
      </c>
      <c r="E50" s="22" t="s">
        <v>16</v>
      </c>
      <c r="F50" s="23" t="s">
        <v>130</v>
      </c>
      <c r="G50" s="23" t="s">
        <v>129</v>
      </c>
      <c r="H50" s="65">
        <v>0.9</v>
      </c>
      <c r="I50" s="48">
        <f>SUM('Nov 2016'!I50,'Dec 2016'!I50,'Jan 2017'!I50)</f>
        <v>1</v>
      </c>
      <c r="J50" s="48">
        <f>SUM('Nov 2016'!J50,'Dec 2016'!J50,'Jan 2017'!J50)</f>
        <v>1</v>
      </c>
      <c r="K50" s="49">
        <f t="shared" si="1"/>
        <v>1</v>
      </c>
      <c r="L50" s="32"/>
      <c r="M50" s="43"/>
    </row>
    <row r="51" spans="1:13" ht="202.5" x14ac:dyDescent="0.25">
      <c r="A51" s="13" t="s">
        <v>127</v>
      </c>
      <c r="B51" s="14" t="s">
        <v>15</v>
      </c>
      <c r="C51" s="15">
        <v>49</v>
      </c>
      <c r="D51" s="15" t="s">
        <v>16</v>
      </c>
      <c r="E51" s="16" t="s">
        <v>17</v>
      </c>
      <c r="F51" s="17" t="s">
        <v>131</v>
      </c>
      <c r="G51" s="17" t="s">
        <v>132</v>
      </c>
      <c r="H51" s="65">
        <v>0.95</v>
      </c>
      <c r="I51" s="521">
        <f>SUM('Nov 2016'!I51,'Dec 2016'!I51,'Jan 2017'!I51)</f>
        <v>0</v>
      </c>
      <c r="J51" s="521">
        <f>SUM('Nov 2016'!J51,'Dec 2016'!J51,'Jan 2017'!J51)</f>
        <v>0</v>
      </c>
      <c r="K51" s="577" t="str">
        <f>IF(J51=0,"-",I51/J51)</f>
        <v>-</v>
      </c>
      <c r="L51" s="580"/>
      <c r="M51" s="581"/>
    </row>
    <row r="52" spans="1:13" ht="60" hidden="1" x14ac:dyDescent="0.25">
      <c r="A52" s="19" t="s">
        <v>40</v>
      </c>
      <c r="B52" s="20" t="s">
        <v>28</v>
      </c>
      <c r="C52" s="21">
        <v>51</v>
      </c>
      <c r="D52" s="21" t="s">
        <v>16</v>
      </c>
      <c r="E52" s="22" t="s">
        <v>50</v>
      </c>
      <c r="F52" s="23" t="s">
        <v>133</v>
      </c>
      <c r="G52" s="23" t="s">
        <v>58</v>
      </c>
      <c r="H52" s="65">
        <v>0.98</v>
      </c>
      <c r="I52" s="48">
        <f>SUM('Nov 2016'!I52,'Dec 2016'!I52,'Jan 2017'!I52)</f>
        <v>3</v>
      </c>
      <c r="J52" s="48">
        <f>SUM('Nov 2016'!J52,'Dec 2016'!J52,'Jan 2017'!J52)</f>
        <v>3</v>
      </c>
      <c r="K52" s="49">
        <f t="shared" si="1"/>
        <v>1</v>
      </c>
      <c r="L52" s="32"/>
      <c r="M52" s="43"/>
    </row>
    <row r="53" spans="1:13" ht="202.5" x14ac:dyDescent="0.25">
      <c r="A53" s="13" t="s">
        <v>134</v>
      </c>
      <c r="B53" s="14" t="s">
        <v>28</v>
      </c>
      <c r="C53" s="15">
        <v>52</v>
      </c>
      <c r="D53" s="15" t="s">
        <v>16</v>
      </c>
      <c r="E53" s="16" t="s">
        <v>17</v>
      </c>
      <c r="F53" s="17" t="s">
        <v>135</v>
      </c>
      <c r="G53" s="17" t="s">
        <v>136</v>
      </c>
      <c r="H53" s="65">
        <v>0.75</v>
      </c>
      <c r="I53" s="521">
        <f>SUM('Nov 2016'!I53,'Dec 2016'!I53,'Jan 2017'!I53)</f>
        <v>388.4</v>
      </c>
      <c r="J53" s="521">
        <f>SUM('Nov 2016'!J53,'Dec 2016'!J53,'Jan 2017'!J53)</f>
        <v>512</v>
      </c>
      <c r="K53" s="577">
        <f t="shared" ref="K53:K54" si="6">IF(J53=0,"-",I53/J53)</f>
        <v>0.75859374999999996</v>
      </c>
      <c r="L53" s="32"/>
      <c r="M53" s="43"/>
    </row>
    <row r="54" spans="1:13" ht="174" x14ac:dyDescent="0.25">
      <c r="A54" s="19" t="s">
        <v>134</v>
      </c>
      <c r="B54" s="20" t="s">
        <v>28</v>
      </c>
      <c r="C54" s="21">
        <v>53</v>
      </c>
      <c r="D54" s="21" t="s">
        <v>17</v>
      </c>
      <c r="E54" s="22" t="s">
        <v>17</v>
      </c>
      <c r="F54" s="30" t="s">
        <v>137</v>
      </c>
      <c r="G54" s="30" t="s">
        <v>138</v>
      </c>
      <c r="H54" s="65"/>
      <c r="I54" s="521">
        <f>SUM('Nov 2016'!I54,'Dec 2016'!I54,'Jan 2017'!I54)</f>
        <v>51</v>
      </c>
      <c r="J54" s="521">
        <f>SUM('Nov 2016'!J54,'Dec 2016'!J54,'Jan 2017'!J54)</f>
        <v>60</v>
      </c>
      <c r="K54" s="577">
        <f t="shared" si="6"/>
        <v>0.85</v>
      </c>
      <c r="L54" s="32"/>
      <c r="M54" s="43"/>
    </row>
    <row r="55" spans="1:13" ht="165.75" hidden="1" thickBot="1" x14ac:dyDescent="0.3">
      <c r="A55" s="13" t="s">
        <v>139</v>
      </c>
      <c r="B55" s="39" t="s">
        <v>28</v>
      </c>
      <c r="C55" s="15">
        <v>54</v>
      </c>
      <c r="D55" s="40" t="s">
        <v>16</v>
      </c>
      <c r="E55" s="16" t="s">
        <v>16</v>
      </c>
      <c r="F55" s="17" t="s">
        <v>140</v>
      </c>
      <c r="G55" s="17" t="s">
        <v>58</v>
      </c>
      <c r="H55" s="65"/>
      <c r="I55" s="48">
        <f>SUM('Nov 2016'!I55,'Dec 2016'!I55,'Jan 2017'!I55)</f>
        <v>0</v>
      </c>
      <c r="J55" s="48">
        <f>SUM('Nov 2016'!J55,'Dec 2016'!J55,'Jan 2017'!J55)</f>
        <v>0</v>
      </c>
      <c r="K55" s="49" t="e">
        <f t="shared" si="1"/>
        <v>#DIV/0!</v>
      </c>
      <c r="L55" s="32"/>
      <c r="M55" s="55"/>
    </row>
    <row r="56" spans="1:13" ht="24" hidden="1" x14ac:dyDescent="0.25">
      <c r="C56" s="2"/>
      <c r="H56" s="2" t="s">
        <v>141</v>
      </c>
    </row>
  </sheetData>
  <autoFilter ref="A3:M56">
    <filterColumn colId="4">
      <filters>
        <filter val="Q"/>
      </filters>
    </filterColumn>
  </autoFilter>
  <mergeCells count="1">
    <mergeCell ref="I2:J2"/>
  </mergeCells>
  <conditionalFormatting sqref="J56">
    <cfRule type="iconSet" priority="11">
      <iconSet iconSet="3Arrows">
        <cfvo type="percent" val="0"/>
        <cfvo type="percent" val="99.5"/>
        <cfvo type="percent" val="99.5"/>
      </iconSet>
    </cfRule>
  </conditionalFormatting>
  <pageMargins left="0.70866141732283472" right="0.70866141732283472" top="0.74803149606299213" bottom="0.74803149606299213" header="0.31496062992125984" footer="0.31496062992125984"/>
  <pageSetup paperSize="8" scale="55" orientation="landscape"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filterMode="1"/>
  <dimension ref="A1:M56"/>
  <sheetViews>
    <sheetView zoomScale="60" zoomScaleNormal="60" workbookViewId="0">
      <selection activeCell="H54" sqref="H54"/>
    </sheetView>
  </sheetViews>
  <sheetFormatPr defaultRowHeight="15" x14ac:dyDescent="0.25"/>
  <cols>
    <col min="1" max="1" width="16.85546875" style="2" customWidth="1"/>
    <col min="2" max="2" width="13.7109375" style="5" customWidth="1"/>
    <col min="3" max="3" width="6.7109375" style="5" customWidth="1"/>
    <col min="4" max="4" width="8.28515625" style="6" customWidth="1"/>
    <col min="5" max="5" width="9.42578125" style="2" customWidth="1"/>
    <col min="6" max="6" width="38" style="2" customWidth="1"/>
    <col min="7" max="7" width="38.7109375" style="2" customWidth="1"/>
    <col min="8" max="8" width="18.7109375" style="2" customWidth="1"/>
    <col min="9" max="9" width="19.7109375" style="2" customWidth="1"/>
    <col min="10" max="10" width="18.42578125" style="2" customWidth="1"/>
    <col min="11" max="11" width="17.7109375" style="2" customWidth="1"/>
    <col min="12" max="12" width="14.85546875" style="2" customWidth="1"/>
    <col min="13" max="13" width="38" style="2" customWidth="1"/>
    <col min="14" max="16384" width="9.140625" style="4"/>
  </cols>
  <sheetData>
    <row r="1" spans="1:13" ht="25.5" x14ac:dyDescent="0.25">
      <c r="A1" s="41" t="s">
        <v>222</v>
      </c>
      <c r="B1" s="41"/>
      <c r="C1" s="41"/>
      <c r="D1" s="41"/>
      <c r="E1" s="41"/>
      <c r="F1" s="1"/>
      <c r="K1" s="3"/>
    </row>
    <row r="2" spans="1:13" ht="42" customHeight="1" thickBot="1" x14ac:dyDescent="0.3">
      <c r="G2" s="7"/>
      <c r="H2" s="3"/>
      <c r="I2" s="632" t="s">
        <v>0</v>
      </c>
      <c r="J2" s="632"/>
      <c r="K2" s="3"/>
    </row>
    <row r="3" spans="1:13" ht="75" x14ac:dyDescent="0.25">
      <c r="A3" s="59" t="s">
        <v>1</v>
      </c>
      <c r="B3" s="60" t="s">
        <v>2</v>
      </c>
      <c r="C3" s="60" t="s">
        <v>3</v>
      </c>
      <c r="D3" s="61" t="s">
        <v>4</v>
      </c>
      <c r="E3" s="61" t="s">
        <v>5</v>
      </c>
      <c r="F3" s="60" t="s">
        <v>6</v>
      </c>
      <c r="G3" s="60" t="s">
        <v>7</v>
      </c>
      <c r="H3" s="62" t="s">
        <v>8</v>
      </c>
      <c r="I3" s="63" t="s">
        <v>9</v>
      </c>
      <c r="J3" s="63" t="s">
        <v>10</v>
      </c>
      <c r="K3" s="62" t="s">
        <v>11</v>
      </c>
      <c r="L3" s="60" t="s">
        <v>12</v>
      </c>
      <c r="M3" s="64" t="s">
        <v>13</v>
      </c>
    </row>
    <row r="4" spans="1:13" ht="138.75" customHeight="1" x14ac:dyDescent="0.25">
      <c r="A4" s="13" t="s">
        <v>14</v>
      </c>
      <c r="B4" s="14" t="s">
        <v>15</v>
      </c>
      <c r="C4" s="15">
        <v>1</v>
      </c>
      <c r="D4" s="15" t="s">
        <v>16</v>
      </c>
      <c r="E4" s="16" t="s">
        <v>17</v>
      </c>
      <c r="F4" s="17" t="s">
        <v>18</v>
      </c>
      <c r="G4" s="17" t="s">
        <v>19</v>
      </c>
      <c r="H4" s="65">
        <v>0.995</v>
      </c>
      <c r="I4" s="521">
        <f>SUM('Feb 2017'!I4+'March 2017'!I4+'April 2017'!I4)</f>
        <v>2122</v>
      </c>
      <c r="J4" s="521">
        <f>SUM('Feb 2017'!J4+'March 2017'!J4+'April 2017'!J4)</f>
        <v>2136</v>
      </c>
      <c r="K4" s="42">
        <f>IF(J4=0,"-",I4/J4)</f>
        <v>0.99344569288389517</v>
      </c>
      <c r="L4" s="56"/>
      <c r="M4" s="522"/>
    </row>
    <row r="5" spans="1:13" ht="75" x14ac:dyDescent="0.25">
      <c r="A5" s="13" t="s">
        <v>14</v>
      </c>
      <c r="B5" s="14" t="s">
        <v>15</v>
      </c>
      <c r="C5" s="15">
        <v>2</v>
      </c>
      <c r="D5" s="15" t="s">
        <v>16</v>
      </c>
      <c r="E5" s="16" t="s">
        <v>17</v>
      </c>
      <c r="F5" s="17" t="s">
        <v>20</v>
      </c>
      <c r="G5" s="17" t="s">
        <v>21</v>
      </c>
      <c r="H5" s="65">
        <v>0.95</v>
      </c>
      <c r="I5" s="521">
        <f>SUM('Feb 2017'!I5+'March 2017'!I5+'April 2017'!I5)</f>
        <v>494</v>
      </c>
      <c r="J5" s="521">
        <f>SUM('Feb 2017'!J5+'March 2017'!J5+'April 2017'!J5)</f>
        <v>513</v>
      </c>
      <c r="K5" s="42">
        <f t="shared" ref="K5:K7" si="0">IF(J5=0,"-",I5/J5)</f>
        <v>0.96296296296296291</v>
      </c>
      <c r="L5" s="42"/>
      <c r="M5" s="523"/>
    </row>
    <row r="6" spans="1:13" ht="90" x14ac:dyDescent="0.25">
      <c r="A6" s="19" t="s">
        <v>22</v>
      </c>
      <c r="B6" s="20" t="s">
        <v>15</v>
      </c>
      <c r="C6" s="21">
        <v>3</v>
      </c>
      <c r="D6" s="21" t="s">
        <v>16</v>
      </c>
      <c r="E6" s="22" t="s">
        <v>17</v>
      </c>
      <c r="F6" s="23" t="s">
        <v>23</v>
      </c>
      <c r="G6" s="23" t="s">
        <v>24</v>
      </c>
      <c r="H6" s="65">
        <v>0.95</v>
      </c>
      <c r="I6" s="521">
        <f>SUM('Feb 2017'!I6+'March 2017'!I6+'April 2017'!I6)</f>
        <v>183</v>
      </c>
      <c r="J6" s="521">
        <f>SUM('Feb 2017'!J6+'March 2017'!J6+'April 2017'!J6)</f>
        <v>188</v>
      </c>
      <c r="K6" s="42">
        <f t="shared" si="0"/>
        <v>0.97340425531914898</v>
      </c>
      <c r="L6" s="57"/>
      <c r="M6" s="523"/>
    </row>
    <row r="7" spans="1:13" ht="90" x14ac:dyDescent="0.25">
      <c r="A7" s="13" t="s">
        <v>14</v>
      </c>
      <c r="B7" s="14" t="s">
        <v>15</v>
      </c>
      <c r="C7" s="15">
        <v>4</v>
      </c>
      <c r="D7" s="15" t="s">
        <v>16</v>
      </c>
      <c r="E7" s="16" t="s">
        <v>17</v>
      </c>
      <c r="F7" s="17" t="s">
        <v>25</v>
      </c>
      <c r="G7" s="17" t="s">
        <v>26</v>
      </c>
      <c r="H7" s="65">
        <v>0.95</v>
      </c>
      <c r="I7" s="521">
        <f>SUM('Feb 2017'!I7+'March 2017'!I7+'April 2017'!I7)</f>
        <v>349</v>
      </c>
      <c r="J7" s="521">
        <f>SUM('Feb 2017'!J7+'March 2017'!J7+'April 2017'!J7)</f>
        <v>349</v>
      </c>
      <c r="K7" s="42">
        <f t="shared" si="0"/>
        <v>1</v>
      </c>
      <c r="L7" s="57"/>
      <c r="M7" s="523"/>
    </row>
    <row r="8" spans="1:13" ht="150" hidden="1" customHeight="1" x14ac:dyDescent="0.25">
      <c r="A8" s="19" t="s">
        <v>27</v>
      </c>
      <c r="B8" s="20" t="s">
        <v>28</v>
      </c>
      <c r="C8" s="21">
        <v>5</v>
      </c>
      <c r="D8" s="21" t="s">
        <v>16</v>
      </c>
      <c r="E8" s="22" t="s">
        <v>16</v>
      </c>
      <c r="F8" s="23" t="s">
        <v>29</v>
      </c>
      <c r="G8" s="23" t="s">
        <v>30</v>
      </c>
      <c r="H8" s="65">
        <v>0.95</v>
      </c>
      <c r="I8" s="521">
        <f>SUM('Feb 2017'!I8+'March 2017'!I8+'April 2017'!I8)</f>
        <v>21</v>
      </c>
      <c r="J8" s="521">
        <f>SUM('Feb 2017'!J8+'March 2017'!J8+'April 2017'!J8)</f>
        <v>21</v>
      </c>
      <c r="K8" s="103">
        <f t="shared" ref="K8:K50" si="1">I8/J8</f>
        <v>1</v>
      </c>
      <c r="L8" s="52"/>
      <c r="M8" s="53"/>
    </row>
    <row r="9" spans="1:13" ht="75" hidden="1" customHeight="1" x14ac:dyDescent="0.25">
      <c r="A9" s="13" t="s">
        <v>31</v>
      </c>
      <c r="B9" s="14" t="s">
        <v>28</v>
      </c>
      <c r="C9" s="15">
        <v>6</v>
      </c>
      <c r="D9" s="15" t="s">
        <v>16</v>
      </c>
      <c r="E9" s="16" t="s">
        <v>16</v>
      </c>
      <c r="F9" s="17" t="s">
        <v>32</v>
      </c>
      <c r="G9" s="17" t="s">
        <v>33</v>
      </c>
      <c r="H9" s="65">
        <v>0.95</v>
      </c>
      <c r="I9" s="521">
        <v>0</v>
      </c>
      <c r="J9" s="521">
        <v>0</v>
      </c>
      <c r="K9" s="42">
        <v>1</v>
      </c>
      <c r="L9" s="32"/>
      <c r="M9" s="53"/>
    </row>
    <row r="10" spans="1:13" ht="90" x14ac:dyDescent="0.25">
      <c r="A10" s="19" t="s">
        <v>34</v>
      </c>
      <c r="B10" s="20" t="s">
        <v>28</v>
      </c>
      <c r="C10" s="21">
        <v>7</v>
      </c>
      <c r="D10" s="21" t="s">
        <v>16</v>
      </c>
      <c r="E10" s="22" t="s">
        <v>17</v>
      </c>
      <c r="F10" s="23" t="s">
        <v>35</v>
      </c>
      <c r="G10" s="23" t="s">
        <v>36</v>
      </c>
      <c r="H10" s="65">
        <v>0.99</v>
      </c>
      <c r="I10" s="521">
        <f>SUM('Feb 2017'!I10+'March 2017'!I10+'April 2017'!I10)</f>
        <v>7</v>
      </c>
      <c r="J10" s="521">
        <f>SUM('Feb 2017'!J10+'March 2017'!J10+'April 2017'!J10)</f>
        <v>7</v>
      </c>
      <c r="K10" s="42">
        <f t="shared" ref="K10:K11" si="2">IF(J10=0,"-",I10/J10)</f>
        <v>1</v>
      </c>
      <c r="L10" s="56"/>
      <c r="M10" s="524"/>
    </row>
    <row r="11" spans="1:13" ht="120" x14ac:dyDescent="0.25">
      <c r="A11" s="13" t="s">
        <v>37</v>
      </c>
      <c r="B11" s="14" t="s">
        <v>28</v>
      </c>
      <c r="C11" s="15">
        <v>8</v>
      </c>
      <c r="D11" s="15" t="s">
        <v>16</v>
      </c>
      <c r="E11" s="16" t="s">
        <v>17</v>
      </c>
      <c r="F11" s="17" t="s">
        <v>38</v>
      </c>
      <c r="G11" s="17" t="s">
        <v>39</v>
      </c>
      <c r="H11" s="65">
        <v>1</v>
      </c>
      <c r="I11" s="521">
        <f>SUM('Feb 2017'!I11+'March 2017'!I11+'April 2017'!I11)</f>
        <v>6</v>
      </c>
      <c r="J11" s="521">
        <f>SUM('Feb 2017'!J11+'March 2017'!J11+'April 2017'!J11)</f>
        <v>6</v>
      </c>
      <c r="K11" s="42">
        <f t="shared" si="2"/>
        <v>1</v>
      </c>
      <c r="L11" s="56"/>
      <c r="M11" s="524"/>
    </row>
    <row r="12" spans="1:13" ht="120" hidden="1" customHeight="1" x14ac:dyDescent="0.25">
      <c r="A12" s="19" t="s">
        <v>40</v>
      </c>
      <c r="B12" s="20" t="s">
        <v>15</v>
      </c>
      <c r="C12" s="21">
        <v>9</v>
      </c>
      <c r="D12" s="21" t="s">
        <v>16</v>
      </c>
      <c r="E12" s="22" t="s">
        <v>16</v>
      </c>
      <c r="F12" s="23" t="s">
        <v>41</v>
      </c>
      <c r="G12" s="23" t="s">
        <v>42</v>
      </c>
      <c r="H12" s="65">
        <v>0.98</v>
      </c>
      <c r="I12" s="521">
        <f>SUM('Feb 2017'!I12+'March 2017'!I12+'April 2017'!I12)</f>
        <v>46</v>
      </c>
      <c r="J12" s="521">
        <f>SUM('Feb 2017'!J12+'March 2017'!J12+'April 2017'!J12)</f>
        <v>47</v>
      </c>
      <c r="K12" s="103">
        <f t="shared" si="1"/>
        <v>0.97872340425531912</v>
      </c>
      <c r="L12" s="484"/>
      <c r="M12" s="50"/>
    </row>
    <row r="13" spans="1:13" ht="120" x14ac:dyDescent="0.25">
      <c r="A13" s="13" t="s">
        <v>43</v>
      </c>
      <c r="B13" s="14" t="s">
        <v>15</v>
      </c>
      <c r="C13" s="15">
        <v>10</v>
      </c>
      <c r="D13" s="15" t="s">
        <v>16</v>
      </c>
      <c r="E13" s="16" t="s">
        <v>17</v>
      </c>
      <c r="F13" s="17" t="s">
        <v>44</v>
      </c>
      <c r="G13" s="17" t="s">
        <v>45</v>
      </c>
      <c r="H13" s="65">
        <v>0.98</v>
      </c>
      <c r="I13" s="521">
        <f>SUM('Feb 2017'!I13+'March 2017'!I13+'April 2017'!I13)</f>
        <v>38</v>
      </c>
      <c r="J13" s="521">
        <f>SUM('Feb 2017'!J13+'March 2017'!J13+'April 2017'!J13)</f>
        <v>38</v>
      </c>
      <c r="K13" s="42">
        <f t="shared" ref="K13:K14" si="3">IF(J13=0,"-",I13/J13)</f>
        <v>1</v>
      </c>
      <c r="L13" s="57"/>
      <c r="M13" s="523"/>
    </row>
    <row r="14" spans="1:13" ht="60" x14ac:dyDescent="0.25">
      <c r="A14" s="19" t="s">
        <v>46</v>
      </c>
      <c r="B14" s="20" t="s">
        <v>15</v>
      </c>
      <c r="C14" s="21">
        <v>11</v>
      </c>
      <c r="D14" s="21" t="s">
        <v>16</v>
      </c>
      <c r="E14" s="22" t="s">
        <v>17</v>
      </c>
      <c r="F14" s="23" t="s">
        <v>47</v>
      </c>
      <c r="G14" s="23" t="s">
        <v>48</v>
      </c>
      <c r="H14" s="65">
        <v>0.97</v>
      </c>
      <c r="I14" s="521">
        <f>SUM('Feb 2017'!I14+'March 2017'!I14+'April 2017'!I14)</f>
        <v>697</v>
      </c>
      <c r="J14" s="521">
        <f>SUM('Feb 2017'!J14+'March 2017'!J14+'April 2017'!J14)</f>
        <v>698</v>
      </c>
      <c r="K14" s="42">
        <f t="shared" si="3"/>
        <v>0.99856733524355301</v>
      </c>
      <c r="L14" s="57"/>
      <c r="M14" s="523"/>
    </row>
    <row r="15" spans="1:13" ht="99.75" hidden="1" customHeight="1" x14ac:dyDescent="0.25">
      <c r="A15" s="13" t="s">
        <v>49</v>
      </c>
      <c r="B15" s="14" t="s">
        <v>28</v>
      </c>
      <c r="C15" s="15">
        <v>12</v>
      </c>
      <c r="D15" s="15" t="s">
        <v>50</v>
      </c>
      <c r="E15" s="16" t="s">
        <v>50</v>
      </c>
      <c r="F15" s="29" t="s">
        <v>51</v>
      </c>
      <c r="G15" s="29" t="s">
        <v>52</v>
      </c>
      <c r="H15" s="65">
        <v>0.85</v>
      </c>
      <c r="I15" s="521">
        <f>SUM('Feb 2017'!I15+'March 2017'!I15+'April 2017'!I15)</f>
        <v>0</v>
      </c>
      <c r="J15" s="521">
        <f>SUM('Feb 2017'!J15+'March 2017'!J15+'April 2017'!J15)</f>
        <v>0</v>
      </c>
      <c r="K15" s="103"/>
      <c r="L15" s="32"/>
      <c r="M15" s="43"/>
    </row>
    <row r="16" spans="1:13" ht="57" hidden="1" customHeight="1" x14ac:dyDescent="0.25">
      <c r="A16" s="19" t="s">
        <v>53</v>
      </c>
      <c r="B16" s="20" t="s">
        <v>28</v>
      </c>
      <c r="C16" s="21">
        <v>13</v>
      </c>
      <c r="D16" s="21" t="s">
        <v>50</v>
      </c>
      <c r="E16" s="22" t="s">
        <v>50</v>
      </c>
      <c r="F16" s="30" t="s">
        <v>54</v>
      </c>
      <c r="G16" s="31" t="s">
        <v>55</v>
      </c>
      <c r="H16" s="65">
        <v>0.85</v>
      </c>
      <c r="I16" s="521">
        <f>SUM('Feb 2017'!I16+'March 2017'!I16+'April 2017'!I16)</f>
        <v>92</v>
      </c>
      <c r="J16" s="521">
        <f>SUM('Feb 2017'!J16+'March 2017'!J16+'April 2017'!J16)</f>
        <v>92</v>
      </c>
      <c r="K16" s="103">
        <f t="shared" si="1"/>
        <v>1</v>
      </c>
      <c r="L16" s="32"/>
      <c r="M16" s="43"/>
    </row>
    <row r="17" spans="1:13" ht="75" hidden="1" customHeight="1" x14ac:dyDescent="0.25">
      <c r="A17" s="13" t="s">
        <v>56</v>
      </c>
      <c r="B17" s="14" t="s">
        <v>15</v>
      </c>
      <c r="C17" s="15">
        <v>14</v>
      </c>
      <c r="D17" s="15" t="s">
        <v>16</v>
      </c>
      <c r="E17" s="16" t="s">
        <v>50</v>
      </c>
      <c r="F17" s="17" t="s">
        <v>57</v>
      </c>
      <c r="G17" s="17" t="s">
        <v>58</v>
      </c>
      <c r="H17" s="65">
        <v>0.92</v>
      </c>
      <c r="I17" s="521">
        <f>SUM('Feb 2017'!I17+'March 2017'!I17+'April 2017'!I17)</f>
        <v>150</v>
      </c>
      <c r="J17" s="521">
        <f>SUM('Feb 2017'!J17+'March 2017'!J17+'April 2017'!J17)</f>
        <v>152</v>
      </c>
      <c r="K17" s="103"/>
      <c r="L17" s="484"/>
      <c r="M17" s="50"/>
    </row>
    <row r="18" spans="1:13" ht="71.25" hidden="1" customHeight="1" x14ac:dyDescent="0.25">
      <c r="A18" s="19" t="s">
        <v>59</v>
      </c>
      <c r="B18" s="20" t="s">
        <v>28</v>
      </c>
      <c r="C18" s="21">
        <v>15</v>
      </c>
      <c r="D18" s="21" t="s">
        <v>17</v>
      </c>
      <c r="E18" s="22" t="s">
        <v>50</v>
      </c>
      <c r="F18" s="30" t="s">
        <v>60</v>
      </c>
      <c r="G18" s="30" t="s">
        <v>61</v>
      </c>
      <c r="H18" s="65">
        <v>0.99</v>
      </c>
      <c r="I18" s="521">
        <f>SUM('Feb 2017'!I18+'March 2017'!I18+'April 2017'!I18)</f>
        <v>2</v>
      </c>
      <c r="J18" s="521">
        <f>SUM('Feb 2017'!J18+'March 2017'!J18+'April 2017'!J18)</f>
        <v>2</v>
      </c>
      <c r="K18" s="103">
        <f t="shared" si="1"/>
        <v>1</v>
      </c>
      <c r="L18" s="32"/>
      <c r="M18" s="43"/>
    </row>
    <row r="19" spans="1:13" ht="90" hidden="1" customHeight="1" x14ac:dyDescent="0.25">
      <c r="A19" s="13" t="s">
        <v>62</v>
      </c>
      <c r="B19" s="14" t="s">
        <v>28</v>
      </c>
      <c r="C19" s="15">
        <v>16</v>
      </c>
      <c r="D19" s="15" t="s">
        <v>16</v>
      </c>
      <c r="E19" s="16" t="s">
        <v>50</v>
      </c>
      <c r="F19" s="17" t="s">
        <v>63</v>
      </c>
      <c r="G19" s="17" t="s">
        <v>64</v>
      </c>
      <c r="H19" s="65">
        <v>0.95</v>
      </c>
      <c r="I19" s="521">
        <f>SUM('Feb 2017'!I19+'March 2017'!I19+'April 2017'!I19)</f>
        <v>0</v>
      </c>
      <c r="J19" s="521">
        <f>SUM('Feb 2017'!J19+'March 2017'!J19+'April 2017'!J19)</f>
        <v>0</v>
      </c>
      <c r="K19" s="103"/>
      <c r="L19" s="32"/>
      <c r="M19" s="43"/>
    </row>
    <row r="20" spans="1:13" ht="90" hidden="1" customHeight="1" x14ac:dyDescent="0.25">
      <c r="A20" s="19" t="s">
        <v>62</v>
      </c>
      <c r="B20" s="20" t="s">
        <v>28</v>
      </c>
      <c r="C20" s="21">
        <v>17</v>
      </c>
      <c r="D20" s="21" t="s">
        <v>16</v>
      </c>
      <c r="E20" s="22" t="s">
        <v>16</v>
      </c>
      <c r="F20" s="23" t="s">
        <v>65</v>
      </c>
      <c r="G20" s="23" t="s">
        <v>66</v>
      </c>
      <c r="H20" s="65">
        <v>0.97</v>
      </c>
      <c r="I20" s="521">
        <f>SUM('Feb 2017'!I20+'March 2017'!I20+'April 2017'!I20)</f>
        <v>31</v>
      </c>
      <c r="J20" s="521">
        <f>SUM('Feb 2017'!J20+'March 2017'!J20+'April 2017'!J20)</f>
        <v>31</v>
      </c>
      <c r="K20" s="103">
        <f t="shared" si="1"/>
        <v>1</v>
      </c>
      <c r="L20" s="32"/>
      <c r="M20" s="43"/>
    </row>
    <row r="21" spans="1:13" ht="90" hidden="1" customHeight="1" x14ac:dyDescent="0.25">
      <c r="A21" s="13" t="s">
        <v>62</v>
      </c>
      <c r="B21" s="14" t="s">
        <v>28</v>
      </c>
      <c r="C21" s="15">
        <v>18</v>
      </c>
      <c r="D21" s="15" t="s">
        <v>16</v>
      </c>
      <c r="E21" s="16" t="s">
        <v>50</v>
      </c>
      <c r="F21" s="17" t="s">
        <v>67</v>
      </c>
      <c r="G21" s="17" t="s">
        <v>68</v>
      </c>
      <c r="H21" s="65">
        <v>0.97</v>
      </c>
      <c r="I21" s="521">
        <f>SUM('Feb 2017'!I21+'March 2017'!I21+'April 2017'!I21)</f>
        <v>0</v>
      </c>
      <c r="J21" s="521">
        <f>SUM('Feb 2017'!J21+'March 2017'!J21+'April 2017'!J21)</f>
        <v>0</v>
      </c>
      <c r="K21" s="103"/>
      <c r="L21" s="32"/>
      <c r="M21" s="43"/>
    </row>
    <row r="22" spans="1:13" ht="90" hidden="1" customHeight="1" x14ac:dyDescent="0.25">
      <c r="A22" s="19" t="s">
        <v>62</v>
      </c>
      <c r="B22" s="20" t="s">
        <v>28</v>
      </c>
      <c r="C22" s="21">
        <v>19</v>
      </c>
      <c r="D22" s="21" t="s">
        <v>16</v>
      </c>
      <c r="E22" s="22" t="s">
        <v>50</v>
      </c>
      <c r="F22" s="23" t="s">
        <v>69</v>
      </c>
      <c r="G22" s="23" t="s">
        <v>70</v>
      </c>
      <c r="H22" s="65">
        <v>0.99</v>
      </c>
      <c r="I22" s="521">
        <v>0</v>
      </c>
      <c r="J22" s="521">
        <v>0</v>
      </c>
      <c r="K22" s="103"/>
      <c r="L22" s="32"/>
      <c r="M22" s="54"/>
    </row>
    <row r="23" spans="1:13" ht="90" hidden="1" customHeight="1" x14ac:dyDescent="0.25">
      <c r="A23" s="13" t="s">
        <v>62</v>
      </c>
      <c r="B23" s="14" t="s">
        <v>28</v>
      </c>
      <c r="C23" s="15">
        <v>20</v>
      </c>
      <c r="D23" s="15" t="s">
        <v>16</v>
      </c>
      <c r="E23" s="16" t="s">
        <v>50</v>
      </c>
      <c r="F23" s="17" t="s">
        <v>71</v>
      </c>
      <c r="G23" s="17" t="s">
        <v>72</v>
      </c>
      <c r="H23" s="65">
        <v>0.99</v>
      </c>
      <c r="I23" s="521">
        <f>SUM('Feb 2017'!I23+'March 2017'!I23+'April 2017'!I23)</f>
        <v>2</v>
      </c>
      <c r="J23" s="521">
        <f>SUM('Feb 2017'!J23+'March 2017'!J23+'April 2017'!J23)</f>
        <v>2</v>
      </c>
      <c r="K23" s="103">
        <v>1</v>
      </c>
      <c r="L23" s="32"/>
      <c r="M23" s="53"/>
    </row>
    <row r="24" spans="1:13" ht="60" hidden="1" customHeight="1" x14ac:dyDescent="0.25">
      <c r="A24" s="19" t="s">
        <v>73</v>
      </c>
      <c r="B24" s="20" t="s">
        <v>15</v>
      </c>
      <c r="C24" s="21">
        <v>21</v>
      </c>
      <c r="D24" s="21" t="s">
        <v>16</v>
      </c>
      <c r="E24" s="22" t="s">
        <v>16</v>
      </c>
      <c r="F24" s="23" t="s">
        <v>74</v>
      </c>
      <c r="G24" s="23" t="s">
        <v>75</v>
      </c>
      <c r="H24" s="65" t="s">
        <v>76</v>
      </c>
      <c r="I24" s="521">
        <f>SUM('Feb 2017'!I24+'March 2017'!I24+'April 2017'!I24)</f>
        <v>1</v>
      </c>
      <c r="J24" s="521">
        <f>SUM('Feb 2017'!J24+'March 2017'!J24+'April 2017'!J24)</f>
        <v>1</v>
      </c>
      <c r="K24" s="103" t="s">
        <v>159</v>
      </c>
      <c r="L24" s="484"/>
      <c r="M24" s="50"/>
    </row>
    <row r="25" spans="1:13" ht="75" hidden="1" customHeight="1" x14ac:dyDescent="0.25">
      <c r="A25" s="13" t="s">
        <v>77</v>
      </c>
      <c r="B25" s="14" t="s">
        <v>15</v>
      </c>
      <c r="C25" s="15">
        <v>22</v>
      </c>
      <c r="D25" s="15" t="s">
        <v>16</v>
      </c>
      <c r="E25" s="16" t="s">
        <v>16</v>
      </c>
      <c r="F25" s="17" t="s">
        <v>78</v>
      </c>
      <c r="G25" s="17" t="s">
        <v>79</v>
      </c>
      <c r="H25" s="65" t="s">
        <v>80</v>
      </c>
      <c r="I25" s="521">
        <f>SUM('Feb 2017'!I25+'March 2017'!I25+'April 2017'!I25)</f>
        <v>0</v>
      </c>
      <c r="J25" s="521">
        <f>SUM('Feb 2017'!J25+'March 2017'!J25+'April 2017'!J25)</f>
        <v>0</v>
      </c>
      <c r="K25" s="103" t="s">
        <v>160</v>
      </c>
      <c r="L25" s="484"/>
      <c r="M25" s="50"/>
    </row>
    <row r="26" spans="1:13" ht="30" hidden="1" customHeight="1" x14ac:dyDescent="0.25">
      <c r="A26" s="19" t="s">
        <v>81</v>
      </c>
      <c r="B26" s="20" t="s">
        <v>15</v>
      </c>
      <c r="C26" s="21">
        <v>23</v>
      </c>
      <c r="D26" s="21" t="s">
        <v>16</v>
      </c>
      <c r="E26" s="22" t="s">
        <v>16</v>
      </c>
      <c r="F26" s="23" t="s">
        <v>82</v>
      </c>
      <c r="G26" s="23"/>
      <c r="H26" s="65">
        <v>0.9</v>
      </c>
      <c r="I26" s="521">
        <f>SUM('Feb 2017'!I26+'March 2017'!I26+'April 2017'!I26)</f>
        <v>56</v>
      </c>
      <c r="J26" s="521">
        <f>SUM('Feb 2017'!J26+'March 2017'!J26+'April 2017'!J26)</f>
        <v>56</v>
      </c>
      <c r="K26" s="103">
        <f t="shared" si="1"/>
        <v>1</v>
      </c>
      <c r="L26" s="484"/>
      <c r="M26" s="50"/>
    </row>
    <row r="27" spans="1:13" ht="60" hidden="1" customHeight="1" x14ac:dyDescent="0.25">
      <c r="A27" s="13" t="s">
        <v>83</v>
      </c>
      <c r="B27" s="14" t="s">
        <v>15</v>
      </c>
      <c r="C27" s="15">
        <v>24</v>
      </c>
      <c r="D27" s="15" t="s">
        <v>16</v>
      </c>
      <c r="E27" s="16" t="s">
        <v>16</v>
      </c>
      <c r="F27" s="17" t="s">
        <v>84</v>
      </c>
      <c r="G27" s="17" t="s">
        <v>85</v>
      </c>
      <c r="H27" s="65">
        <v>0.98</v>
      </c>
      <c r="I27" s="521">
        <f>SUM('Feb 2017'!I27+'March 2017'!I27+'April 2017'!I27)</f>
        <v>394</v>
      </c>
      <c r="J27" s="521">
        <f>SUM('Feb 2017'!J27+'March 2017'!J27+'April 2017'!J27)</f>
        <v>394</v>
      </c>
      <c r="K27" s="103">
        <f t="shared" si="1"/>
        <v>1</v>
      </c>
      <c r="L27" s="484"/>
      <c r="M27" s="50"/>
    </row>
    <row r="28" spans="1:13" ht="90" hidden="1" customHeight="1" x14ac:dyDescent="0.25">
      <c r="A28" s="19" t="s">
        <v>86</v>
      </c>
      <c r="B28" s="20" t="s">
        <v>87</v>
      </c>
      <c r="C28" s="34">
        <v>26</v>
      </c>
      <c r="D28" s="21" t="s">
        <v>16</v>
      </c>
      <c r="E28" s="22" t="s">
        <v>50</v>
      </c>
      <c r="F28" s="23" t="s">
        <v>88</v>
      </c>
      <c r="G28" s="23" t="s">
        <v>89</v>
      </c>
      <c r="H28" s="65">
        <v>1</v>
      </c>
      <c r="I28" s="521">
        <f>SUM('Feb 2017'!I28+'March 2017'!I28+'April 2017'!I28)</f>
        <v>186</v>
      </c>
      <c r="J28" s="521">
        <f>SUM('Feb 2017'!J28+'March 2017'!J28+'April 2017'!J28)</f>
        <v>186</v>
      </c>
      <c r="K28" s="103">
        <f t="shared" si="1"/>
        <v>1</v>
      </c>
      <c r="L28" s="32"/>
      <c r="M28" s="43"/>
    </row>
    <row r="29" spans="1:13" ht="75" hidden="1" customHeight="1" x14ac:dyDescent="0.25">
      <c r="A29" s="13" t="s">
        <v>83</v>
      </c>
      <c r="B29" s="14" t="s">
        <v>15</v>
      </c>
      <c r="C29" s="15">
        <v>27</v>
      </c>
      <c r="D29" s="15" t="s">
        <v>16</v>
      </c>
      <c r="E29" s="16" t="s">
        <v>90</v>
      </c>
      <c r="F29" s="17" t="s">
        <v>91</v>
      </c>
      <c r="G29" s="17" t="s">
        <v>92</v>
      </c>
      <c r="H29" s="65">
        <v>0.98</v>
      </c>
      <c r="I29" s="521">
        <f>SUM('Feb 2017'!I29+'March 2017'!I29+'April 2017'!I29)</f>
        <v>0</v>
      </c>
      <c r="J29" s="521">
        <f>SUM('Feb 2017'!J29+'March 2017'!J29+'April 2017'!J29)</f>
        <v>0</v>
      </c>
      <c r="K29" s="103"/>
      <c r="L29" s="484"/>
      <c r="M29" s="50"/>
    </row>
    <row r="30" spans="1:13" ht="90" hidden="1" customHeight="1" x14ac:dyDescent="0.25">
      <c r="A30" s="19" t="s">
        <v>86</v>
      </c>
      <c r="B30" s="20" t="s">
        <v>87</v>
      </c>
      <c r="C30" s="34">
        <v>28</v>
      </c>
      <c r="D30" s="21" t="s">
        <v>16</v>
      </c>
      <c r="E30" s="22" t="s">
        <v>90</v>
      </c>
      <c r="F30" s="23" t="s">
        <v>93</v>
      </c>
      <c r="G30" s="23" t="s">
        <v>94</v>
      </c>
      <c r="H30" s="65">
        <v>0.98</v>
      </c>
      <c r="I30" s="521">
        <f>SUM('Feb 2017'!I30+'March 2017'!I30+'April 2017'!I30)</f>
        <v>3</v>
      </c>
      <c r="J30" s="521">
        <f>SUM('Feb 2017'!J30+'March 2017'!J30+'April 2017'!J30)</f>
        <v>3</v>
      </c>
      <c r="K30" s="103">
        <f t="shared" si="1"/>
        <v>1</v>
      </c>
      <c r="L30" s="32"/>
      <c r="M30" s="43"/>
    </row>
    <row r="31" spans="1:13" ht="120" x14ac:dyDescent="0.25">
      <c r="A31" s="13" t="s">
        <v>83</v>
      </c>
      <c r="B31" s="14" t="s">
        <v>15</v>
      </c>
      <c r="C31" s="15">
        <v>29</v>
      </c>
      <c r="D31" s="15" t="s">
        <v>16</v>
      </c>
      <c r="E31" s="16" t="s">
        <v>17</v>
      </c>
      <c r="F31" s="17" t="s">
        <v>95</v>
      </c>
      <c r="G31" s="17" t="s">
        <v>96</v>
      </c>
      <c r="H31" s="65">
        <v>0.99</v>
      </c>
      <c r="I31" s="521">
        <f>SUM('Feb 2017'!I31+'March 2017'!I31+'April 2017'!I31)</f>
        <v>1</v>
      </c>
      <c r="J31" s="521">
        <f>SUM('Feb 2017'!J31+'March 2017'!J31+'April 2017'!J31)</f>
        <v>1</v>
      </c>
      <c r="K31" s="42">
        <f t="shared" ref="K31:K34" si="4">IF(J31=0,"-",I31/J31)</f>
        <v>1</v>
      </c>
      <c r="L31" s="57"/>
      <c r="M31" s="523"/>
    </row>
    <row r="32" spans="1:13" ht="75" x14ac:dyDescent="0.25">
      <c r="A32" s="19" t="s">
        <v>86</v>
      </c>
      <c r="B32" s="20" t="s">
        <v>87</v>
      </c>
      <c r="C32" s="34">
        <v>30</v>
      </c>
      <c r="D32" s="21" t="s">
        <v>16</v>
      </c>
      <c r="E32" s="22" t="s">
        <v>17</v>
      </c>
      <c r="F32" s="23" t="s">
        <v>97</v>
      </c>
      <c r="G32" s="23" t="s">
        <v>98</v>
      </c>
      <c r="H32" s="65">
        <v>0.98</v>
      </c>
      <c r="I32" s="521">
        <f>SUM('Feb 2017'!I32+'March 2017'!I32+'April 2017'!I32)</f>
        <v>1</v>
      </c>
      <c r="J32" s="521">
        <f>SUM('Feb 2017'!J32+'March 2017'!J32+'April 2017'!J32)</f>
        <v>1</v>
      </c>
      <c r="K32" s="42">
        <f t="shared" si="4"/>
        <v>1</v>
      </c>
      <c r="L32" s="56"/>
      <c r="M32" s="524"/>
    </row>
    <row r="33" spans="1:13" ht="75" x14ac:dyDescent="0.25">
      <c r="A33" s="13" t="s">
        <v>86</v>
      </c>
      <c r="B33" s="14" t="s">
        <v>87</v>
      </c>
      <c r="C33" s="36">
        <v>31</v>
      </c>
      <c r="D33" s="15" t="s">
        <v>16</v>
      </c>
      <c r="E33" s="16" t="s">
        <v>17</v>
      </c>
      <c r="F33" s="17" t="s">
        <v>99</v>
      </c>
      <c r="G33" s="17" t="s">
        <v>100</v>
      </c>
      <c r="H33" s="65">
        <v>0.98</v>
      </c>
      <c r="I33" s="521">
        <f>SUM('Feb 2017'!I33+'March 2017'!I33+'April 2017'!I33)</f>
        <v>0</v>
      </c>
      <c r="J33" s="521">
        <f>SUM('Feb 2017'!J33+'March 2017'!J33+'April 2017'!J33)</f>
        <v>0</v>
      </c>
      <c r="K33" s="42" t="str">
        <f t="shared" si="4"/>
        <v>-</v>
      </c>
      <c r="L33" s="56"/>
      <c r="M33" s="524"/>
    </row>
    <row r="34" spans="1:13" ht="60" x14ac:dyDescent="0.25">
      <c r="A34" s="19" t="s">
        <v>101</v>
      </c>
      <c r="B34" s="20" t="s">
        <v>15</v>
      </c>
      <c r="C34" s="21">
        <v>32</v>
      </c>
      <c r="D34" s="21" t="s">
        <v>16</v>
      </c>
      <c r="E34" s="22" t="s">
        <v>17</v>
      </c>
      <c r="F34" s="23" t="s">
        <v>102</v>
      </c>
      <c r="G34" s="23" t="s">
        <v>58</v>
      </c>
      <c r="H34" s="65">
        <v>0.98</v>
      </c>
      <c r="I34" s="521">
        <f>SUM('Feb 2017'!I34+'March 2017'!I34+'April 2017'!I34)</f>
        <v>0</v>
      </c>
      <c r="J34" s="521">
        <f>SUM('Feb 2017'!J34+'March 2017'!J34+'April 2017'!J34)</f>
        <v>0</v>
      </c>
      <c r="K34" s="42" t="str">
        <f t="shared" si="4"/>
        <v>-</v>
      </c>
      <c r="L34" s="57"/>
      <c r="M34" s="524"/>
    </row>
    <row r="35" spans="1:13" ht="90" hidden="1" customHeight="1" x14ac:dyDescent="0.25">
      <c r="A35" s="13" t="s">
        <v>86</v>
      </c>
      <c r="B35" s="14" t="s">
        <v>87</v>
      </c>
      <c r="C35" s="36">
        <v>33</v>
      </c>
      <c r="D35" s="15" t="s">
        <v>16</v>
      </c>
      <c r="E35" s="16" t="s">
        <v>16</v>
      </c>
      <c r="F35" s="17" t="s">
        <v>103</v>
      </c>
      <c r="G35" s="17" t="s">
        <v>104</v>
      </c>
      <c r="H35" s="65">
        <v>0.95</v>
      </c>
      <c r="I35" s="521">
        <f>SUM('Feb 2017'!I35+'March 2017'!I35+'April 2017'!I35)</f>
        <v>93</v>
      </c>
      <c r="J35" s="521">
        <f>SUM('Feb 2017'!J35+'March 2017'!J35+'April 2017'!J35)</f>
        <v>93</v>
      </c>
      <c r="K35" s="42">
        <f t="shared" si="1"/>
        <v>1</v>
      </c>
      <c r="L35" s="32"/>
      <c r="M35" s="43"/>
    </row>
    <row r="36" spans="1:13" ht="90" hidden="1" customHeight="1" x14ac:dyDescent="0.25">
      <c r="A36" s="19" t="s">
        <v>86</v>
      </c>
      <c r="B36" s="20" t="s">
        <v>87</v>
      </c>
      <c r="C36" s="34">
        <v>34</v>
      </c>
      <c r="D36" s="21" t="s">
        <v>16</v>
      </c>
      <c r="E36" s="22" t="s">
        <v>16</v>
      </c>
      <c r="F36" s="23" t="s">
        <v>105</v>
      </c>
      <c r="G36" s="23" t="s">
        <v>104</v>
      </c>
      <c r="H36" s="65">
        <v>0.95</v>
      </c>
      <c r="I36" s="521">
        <f>SUM('Feb 2017'!I36+'March 2017'!I36+'April 2017'!I36)</f>
        <v>30</v>
      </c>
      <c r="J36" s="521">
        <f>SUM('Feb 2017'!J36+'March 2017'!J36+'April 2017'!J36)</f>
        <v>30</v>
      </c>
      <c r="K36" s="42">
        <f t="shared" si="1"/>
        <v>1</v>
      </c>
      <c r="L36" s="32"/>
      <c r="M36" s="50"/>
    </row>
    <row r="37" spans="1:13" ht="105" hidden="1" customHeight="1" x14ac:dyDescent="0.25">
      <c r="A37" s="13" t="s">
        <v>86</v>
      </c>
      <c r="B37" s="14" t="s">
        <v>87</v>
      </c>
      <c r="C37" s="36">
        <v>35</v>
      </c>
      <c r="D37" s="15" t="s">
        <v>16</v>
      </c>
      <c r="E37" s="16" t="s">
        <v>16</v>
      </c>
      <c r="F37" s="17" t="s">
        <v>106</v>
      </c>
      <c r="G37" s="17" t="s">
        <v>107</v>
      </c>
      <c r="H37" s="65">
        <v>0.95</v>
      </c>
      <c r="I37" s="521">
        <f>SUM('Feb 2017'!I37+'March 2017'!I37+'April 2017'!I37)</f>
        <v>0</v>
      </c>
      <c r="J37" s="521">
        <f>SUM('Feb 2017'!J37+'March 2017'!J37+'April 2017'!J37)</f>
        <v>0</v>
      </c>
      <c r="K37" s="42"/>
      <c r="L37" s="32"/>
      <c r="M37" s="50"/>
    </row>
    <row r="38" spans="1:13" ht="105" x14ac:dyDescent="0.25">
      <c r="A38" s="19" t="s">
        <v>86</v>
      </c>
      <c r="B38" s="20" t="s">
        <v>87</v>
      </c>
      <c r="C38" s="34">
        <v>36</v>
      </c>
      <c r="D38" s="21" t="s">
        <v>16</v>
      </c>
      <c r="E38" s="22" t="s">
        <v>17</v>
      </c>
      <c r="F38" s="23" t="s">
        <v>108</v>
      </c>
      <c r="G38" s="23" t="s">
        <v>109</v>
      </c>
      <c r="H38" s="65">
        <v>0.95</v>
      </c>
      <c r="I38" s="521">
        <f>SUM('Feb 2017'!I38+'March 2017'!I38+'April 2017'!I38)</f>
        <v>0</v>
      </c>
      <c r="J38" s="521">
        <f>SUM('Feb 2017'!J38+'March 2017'!J38+'April 2017'!J38)</f>
        <v>0</v>
      </c>
      <c r="K38" s="42" t="str">
        <f t="shared" ref="K38:K44" si="5">IF(J38=0,"-",I38/J38)</f>
        <v>-</v>
      </c>
      <c r="L38" s="56"/>
      <c r="M38" s="524"/>
    </row>
    <row r="39" spans="1:13" ht="105" x14ac:dyDescent="0.25">
      <c r="A39" s="13" t="s">
        <v>86</v>
      </c>
      <c r="B39" s="14" t="s">
        <v>87</v>
      </c>
      <c r="C39" s="36">
        <v>37</v>
      </c>
      <c r="D39" s="15" t="s">
        <v>16</v>
      </c>
      <c r="E39" s="16" t="s">
        <v>17</v>
      </c>
      <c r="F39" s="17" t="s">
        <v>110</v>
      </c>
      <c r="G39" s="17" t="s">
        <v>109</v>
      </c>
      <c r="H39" s="65">
        <v>0.95</v>
      </c>
      <c r="I39" s="521">
        <f>SUM('Feb 2017'!I39+'March 2017'!I39+'April 2017'!I39)</f>
        <v>0</v>
      </c>
      <c r="J39" s="521">
        <f>SUM('Feb 2017'!J39+'March 2017'!J39+'April 2017'!J39)</f>
        <v>0</v>
      </c>
      <c r="K39" s="42" t="str">
        <f t="shared" si="5"/>
        <v>-</v>
      </c>
      <c r="L39" s="56"/>
      <c r="M39" s="524"/>
    </row>
    <row r="40" spans="1:13" ht="105" x14ac:dyDescent="0.25">
      <c r="A40" s="19" t="s">
        <v>101</v>
      </c>
      <c r="B40" s="20" t="s">
        <v>15</v>
      </c>
      <c r="C40" s="21">
        <v>38</v>
      </c>
      <c r="D40" s="21" t="s">
        <v>16</v>
      </c>
      <c r="E40" s="22" t="s">
        <v>17</v>
      </c>
      <c r="F40" s="23" t="s">
        <v>111</v>
      </c>
      <c r="G40" s="23" t="s">
        <v>112</v>
      </c>
      <c r="H40" s="65">
        <v>0.95</v>
      </c>
      <c r="I40" s="521">
        <f>SUM('Feb 2017'!I40+'March 2017'!I40+'April 2017'!I40)</f>
        <v>0</v>
      </c>
      <c r="J40" s="521">
        <f>SUM('Feb 2017'!J40+'March 2017'!J40+'April 2017'!J40)</f>
        <v>0</v>
      </c>
      <c r="K40" s="42" t="str">
        <f t="shared" si="5"/>
        <v>-</v>
      </c>
      <c r="L40" s="57"/>
      <c r="M40" s="524"/>
    </row>
    <row r="41" spans="1:13" ht="105" x14ac:dyDescent="0.25">
      <c r="A41" s="13" t="s">
        <v>101</v>
      </c>
      <c r="B41" s="14" t="s">
        <v>15</v>
      </c>
      <c r="C41" s="15">
        <v>39</v>
      </c>
      <c r="D41" s="15" t="s">
        <v>16</v>
      </c>
      <c r="E41" s="16" t="s">
        <v>17</v>
      </c>
      <c r="F41" s="17" t="s">
        <v>113</v>
      </c>
      <c r="G41" s="17" t="s">
        <v>114</v>
      </c>
      <c r="H41" s="65">
        <v>0.95</v>
      </c>
      <c r="I41" s="521">
        <f>SUM('Feb 2017'!I41+'March 2017'!I41+'April 2017'!I41)</f>
        <v>0</v>
      </c>
      <c r="J41" s="521">
        <f>SUM('Feb 2017'!J41+'March 2017'!J41+'April 2017'!J41)</f>
        <v>0</v>
      </c>
      <c r="K41" s="42" t="str">
        <f t="shared" si="5"/>
        <v>-</v>
      </c>
      <c r="L41" s="57"/>
      <c r="M41" s="524"/>
    </row>
    <row r="42" spans="1:13" ht="105" x14ac:dyDescent="0.25">
      <c r="A42" s="19" t="s">
        <v>101</v>
      </c>
      <c r="B42" s="20" t="s">
        <v>15</v>
      </c>
      <c r="C42" s="21">
        <v>40</v>
      </c>
      <c r="D42" s="21" t="s">
        <v>16</v>
      </c>
      <c r="E42" s="22" t="s">
        <v>17</v>
      </c>
      <c r="F42" s="23" t="s">
        <v>115</v>
      </c>
      <c r="G42" s="23" t="s">
        <v>109</v>
      </c>
      <c r="H42" s="65">
        <v>0.95</v>
      </c>
      <c r="I42" s="521">
        <f>SUM('Feb 2017'!I42+'March 2017'!I42+'April 2017'!I42)</f>
        <v>0</v>
      </c>
      <c r="J42" s="521">
        <f>SUM('Feb 2017'!J42+'March 2017'!J42+'April 2017'!J42)</f>
        <v>0</v>
      </c>
      <c r="K42" s="42" t="str">
        <f t="shared" si="5"/>
        <v>-</v>
      </c>
      <c r="L42" s="57"/>
      <c r="M42" s="524"/>
    </row>
    <row r="43" spans="1:13" ht="120" x14ac:dyDescent="0.25">
      <c r="A43" s="13" t="s">
        <v>101</v>
      </c>
      <c r="B43" s="14" t="s">
        <v>15</v>
      </c>
      <c r="C43" s="15">
        <v>41</v>
      </c>
      <c r="D43" s="15" t="s">
        <v>16</v>
      </c>
      <c r="E43" s="16" t="s">
        <v>17</v>
      </c>
      <c r="F43" s="17" t="s">
        <v>116</v>
      </c>
      <c r="G43" s="17" t="s">
        <v>117</v>
      </c>
      <c r="H43" s="65">
        <v>0.97</v>
      </c>
      <c r="I43" s="521">
        <f>SUM('Feb 2017'!I43+'March 2017'!I43+'April 2017'!I43)</f>
        <v>0</v>
      </c>
      <c r="J43" s="521">
        <f>SUM('Feb 2017'!J43+'March 2017'!J43+'April 2017'!J43)</f>
        <v>0</v>
      </c>
      <c r="K43" s="42" t="str">
        <f t="shared" si="5"/>
        <v>-</v>
      </c>
      <c r="L43" s="57"/>
      <c r="M43" s="524"/>
    </row>
    <row r="44" spans="1:13" ht="105" x14ac:dyDescent="0.25">
      <c r="A44" s="19" t="s">
        <v>86</v>
      </c>
      <c r="B44" s="20" t="s">
        <v>87</v>
      </c>
      <c r="C44" s="34">
        <v>42</v>
      </c>
      <c r="D44" s="21" t="s">
        <v>16</v>
      </c>
      <c r="E44" s="22" t="s">
        <v>17</v>
      </c>
      <c r="F44" s="23" t="s">
        <v>118</v>
      </c>
      <c r="G44" s="23" t="s">
        <v>119</v>
      </c>
      <c r="H44" s="65">
        <v>0.98</v>
      </c>
      <c r="I44" s="521">
        <f>SUM('Feb 2017'!I44+'March 2017'!I44+'April 2017'!I44)</f>
        <v>744</v>
      </c>
      <c r="J44" s="521">
        <f>SUM('Feb 2017'!J44+'March 2017'!J44+'April 2017'!J44)</f>
        <v>744</v>
      </c>
      <c r="K44" s="42">
        <f t="shared" si="5"/>
        <v>1</v>
      </c>
      <c r="L44" s="56"/>
      <c r="M44" s="524"/>
    </row>
    <row r="45" spans="1:13" ht="90" hidden="1" customHeight="1" x14ac:dyDescent="0.25">
      <c r="A45" s="13" t="s">
        <v>86</v>
      </c>
      <c r="B45" s="14" t="s">
        <v>87</v>
      </c>
      <c r="C45" s="36">
        <v>43</v>
      </c>
      <c r="D45" s="15" t="s">
        <v>16</v>
      </c>
      <c r="E45" s="16" t="s">
        <v>16</v>
      </c>
      <c r="F45" s="17" t="s">
        <v>118</v>
      </c>
      <c r="G45" s="17" t="s">
        <v>120</v>
      </c>
      <c r="H45" s="65">
        <v>0.98</v>
      </c>
      <c r="I45" s="521">
        <f>SUM('Feb 2017'!I45+'March 2017'!I45+'April 2017'!I45)</f>
        <v>3906</v>
      </c>
      <c r="J45" s="521">
        <f>SUM('Feb 2017'!J45+'March 2017'!J45+'April 2017'!J45)</f>
        <v>3906</v>
      </c>
      <c r="K45" s="42">
        <f t="shared" si="1"/>
        <v>1</v>
      </c>
      <c r="L45" s="32"/>
      <c r="M45" s="43"/>
    </row>
    <row r="46" spans="1:13" ht="105" hidden="1" customHeight="1" x14ac:dyDescent="0.25">
      <c r="A46" s="19" t="s">
        <v>86</v>
      </c>
      <c r="B46" s="20" t="s">
        <v>87</v>
      </c>
      <c r="C46" s="34">
        <v>44</v>
      </c>
      <c r="D46" s="21" t="s">
        <v>16</v>
      </c>
      <c r="E46" s="22" t="s">
        <v>50</v>
      </c>
      <c r="F46" s="23" t="s">
        <v>121</v>
      </c>
      <c r="G46" s="23" t="s">
        <v>122</v>
      </c>
      <c r="H46" s="65">
        <v>0.98</v>
      </c>
      <c r="I46" s="521">
        <f>SUM('Feb 2017'!I46+'March 2017'!I46+'April 2017'!I46)</f>
        <v>4</v>
      </c>
      <c r="J46" s="521">
        <f>SUM('Feb 2017'!J46+'March 2017'!J46+'April 2017'!J46)</f>
        <v>4</v>
      </c>
      <c r="K46" s="42">
        <f t="shared" si="1"/>
        <v>1</v>
      </c>
      <c r="L46" s="32"/>
      <c r="M46" s="43"/>
    </row>
    <row r="47" spans="1:13" ht="120" hidden="1" customHeight="1" x14ac:dyDescent="0.25">
      <c r="A47" s="13" t="s">
        <v>86</v>
      </c>
      <c r="B47" s="14" t="s">
        <v>87</v>
      </c>
      <c r="C47" s="36">
        <v>45</v>
      </c>
      <c r="D47" s="15" t="s">
        <v>16</v>
      </c>
      <c r="E47" s="16" t="s">
        <v>50</v>
      </c>
      <c r="F47" s="17" t="s">
        <v>123</v>
      </c>
      <c r="G47" s="17" t="s">
        <v>124</v>
      </c>
      <c r="H47" s="65">
        <v>0.9</v>
      </c>
      <c r="I47" s="521">
        <f>SUM('Feb 2017'!I47+'March 2017'!I47+'April 2017'!I47)</f>
        <v>2</v>
      </c>
      <c r="J47" s="521">
        <f>SUM('Feb 2017'!J47+'March 2017'!J47+'April 2017'!J47)</f>
        <v>2</v>
      </c>
      <c r="K47" s="42"/>
      <c r="L47" s="32"/>
      <c r="M47" s="43"/>
    </row>
    <row r="48" spans="1:13" ht="150" hidden="1" customHeight="1" x14ac:dyDescent="0.25">
      <c r="A48" s="19" t="s">
        <v>86</v>
      </c>
      <c r="B48" s="20" t="s">
        <v>87</v>
      </c>
      <c r="C48" s="34">
        <v>46</v>
      </c>
      <c r="D48" s="21" t="s">
        <v>16</v>
      </c>
      <c r="E48" s="22" t="s">
        <v>50</v>
      </c>
      <c r="F48" s="23" t="s">
        <v>125</v>
      </c>
      <c r="G48" s="23" t="s">
        <v>126</v>
      </c>
      <c r="H48" s="65">
        <v>0.99</v>
      </c>
      <c r="I48" s="521">
        <f>SUM('Feb 2017'!I48+'March 2017'!I48+'April 2017'!I48)</f>
        <v>2</v>
      </c>
      <c r="J48" s="521">
        <f>SUM('Feb 2017'!J48+'March 2017'!J48+'April 2017'!J48)</f>
        <v>2</v>
      </c>
      <c r="K48" s="42">
        <f t="shared" si="1"/>
        <v>1</v>
      </c>
      <c r="L48" s="32"/>
      <c r="M48" s="43"/>
    </row>
    <row r="49" spans="1:13" ht="105" hidden="1" customHeight="1" x14ac:dyDescent="0.25">
      <c r="A49" s="13" t="s">
        <v>127</v>
      </c>
      <c r="B49" s="14" t="s">
        <v>28</v>
      </c>
      <c r="C49" s="15">
        <v>47</v>
      </c>
      <c r="D49" s="15" t="s">
        <v>16</v>
      </c>
      <c r="E49" s="16" t="s">
        <v>16</v>
      </c>
      <c r="F49" s="17" t="s">
        <v>128</v>
      </c>
      <c r="G49" s="17" t="s">
        <v>129</v>
      </c>
      <c r="H49" s="65">
        <v>0.95</v>
      </c>
      <c r="I49" s="521">
        <f>SUM('Feb 2017'!I49+'March 2017'!I49+'April 2017'!I49)</f>
        <v>244</v>
      </c>
      <c r="J49" s="521">
        <f>SUM('Feb 2017'!J49+'March 2017'!J49+'April 2017'!J49)</f>
        <v>244</v>
      </c>
      <c r="K49" s="42">
        <f t="shared" si="1"/>
        <v>1</v>
      </c>
      <c r="L49" s="32"/>
      <c r="M49" s="53"/>
    </row>
    <row r="50" spans="1:13" ht="105" hidden="1" customHeight="1" x14ac:dyDescent="0.25">
      <c r="A50" s="19" t="s">
        <v>127</v>
      </c>
      <c r="B50" s="20" t="s">
        <v>28</v>
      </c>
      <c r="C50" s="21">
        <v>48</v>
      </c>
      <c r="D50" s="21" t="s">
        <v>16</v>
      </c>
      <c r="E50" s="22" t="s">
        <v>16</v>
      </c>
      <c r="F50" s="23" t="s">
        <v>130</v>
      </c>
      <c r="G50" s="23" t="s">
        <v>129</v>
      </c>
      <c r="H50" s="65">
        <v>0.9</v>
      </c>
      <c r="I50" s="521">
        <f>SUM('Feb 2017'!I50+'March 2017'!I50+'April 2017'!I50)</f>
        <v>0</v>
      </c>
      <c r="J50" s="521">
        <f>SUM('Feb 2017'!J50+'March 2017'!J50+'April 2017'!J50)</f>
        <v>0</v>
      </c>
      <c r="K50" s="42" t="e">
        <f t="shared" si="1"/>
        <v>#DIV/0!</v>
      </c>
      <c r="L50" s="32"/>
      <c r="M50" s="43"/>
    </row>
    <row r="51" spans="1:13" ht="120" x14ac:dyDescent="0.25">
      <c r="A51" s="13" t="s">
        <v>127</v>
      </c>
      <c r="B51" s="14" t="s">
        <v>15</v>
      </c>
      <c r="C51" s="15">
        <v>49</v>
      </c>
      <c r="D51" s="15" t="s">
        <v>16</v>
      </c>
      <c r="E51" s="16" t="s">
        <v>17</v>
      </c>
      <c r="F51" s="17" t="s">
        <v>131</v>
      </c>
      <c r="G51" s="17" t="s">
        <v>132</v>
      </c>
      <c r="H51" s="65">
        <v>0.95</v>
      </c>
      <c r="I51" s="521">
        <f>SUM('Feb 2017'!I51+'March 2017'!I51+'April 2017'!I51)</f>
        <v>0</v>
      </c>
      <c r="J51" s="521">
        <f>SUM('Feb 2017'!J51+'March 2017'!J51+'April 2017'!J51)</f>
        <v>0</v>
      </c>
      <c r="K51" s="42" t="str">
        <f>IF(J51=0,"-",I51/J51)</f>
        <v>-</v>
      </c>
      <c r="L51" s="57"/>
      <c r="M51" s="524"/>
    </row>
    <row r="52" spans="1:13" ht="60" hidden="1" customHeight="1" x14ac:dyDescent="0.25">
      <c r="A52" s="19" t="s">
        <v>40</v>
      </c>
      <c r="B52" s="20" t="s">
        <v>28</v>
      </c>
      <c r="C52" s="21">
        <v>51</v>
      </c>
      <c r="D52" s="21" t="s">
        <v>16</v>
      </c>
      <c r="E52" s="22" t="s">
        <v>50</v>
      </c>
      <c r="F52" s="23" t="s">
        <v>133</v>
      </c>
      <c r="G52" s="23" t="s">
        <v>58</v>
      </c>
      <c r="H52" s="65">
        <v>0.98</v>
      </c>
      <c r="I52" s="521">
        <f>SUM('Feb 2017'!I52+'March 2017'!I52+'April 2017'!I52)</f>
        <v>3</v>
      </c>
      <c r="J52" s="521">
        <f>SUM('Feb 2017'!J52+'March 2017'!J52+'April 2017'!J52)</f>
        <v>3</v>
      </c>
      <c r="K52" s="42"/>
      <c r="L52" s="32"/>
      <c r="M52" s="43"/>
    </row>
    <row r="53" spans="1:13" ht="90" x14ac:dyDescent="0.25">
      <c r="A53" s="13" t="s">
        <v>134</v>
      </c>
      <c r="B53" s="14" t="s">
        <v>28</v>
      </c>
      <c r="C53" s="15">
        <v>52</v>
      </c>
      <c r="D53" s="15" t="s">
        <v>16</v>
      </c>
      <c r="E53" s="16" t="s">
        <v>17</v>
      </c>
      <c r="F53" s="17" t="s">
        <v>135</v>
      </c>
      <c r="G53" s="17" t="s">
        <v>136</v>
      </c>
      <c r="H53" s="65">
        <v>0.75</v>
      </c>
      <c r="I53" s="521">
        <f>SUM('Feb 2017'!I53+'March 2017'!I53+'April 2017'!I53)</f>
        <v>368</v>
      </c>
      <c r="J53" s="521">
        <f>SUM('Feb 2017'!J53+'March 2017'!J53+'April 2017'!J53)</f>
        <v>488</v>
      </c>
      <c r="K53" s="42">
        <f t="shared" ref="K53:K54" si="6">IF(J53=0,"-",I53/J53)</f>
        <v>0.75409836065573765</v>
      </c>
      <c r="L53" s="56"/>
      <c r="M53" s="524"/>
    </row>
    <row r="54" spans="1:13" ht="99.75" x14ac:dyDescent="0.25">
      <c r="A54" s="19" t="s">
        <v>134</v>
      </c>
      <c r="B54" s="20" t="s">
        <v>28</v>
      </c>
      <c r="C54" s="21">
        <v>53</v>
      </c>
      <c r="D54" s="21" t="s">
        <v>17</v>
      </c>
      <c r="E54" s="22" t="s">
        <v>17</v>
      </c>
      <c r="F54" s="30" t="s">
        <v>137</v>
      </c>
      <c r="G54" s="30" t="s">
        <v>138</v>
      </c>
      <c r="H54" s="65"/>
      <c r="I54" s="521">
        <f>SUM('Feb 2017'!I54+'March 2017'!I54+'April 2017'!I54)</f>
        <v>66</v>
      </c>
      <c r="J54" s="521">
        <f>SUM('Feb 2017'!J54+'March 2017'!J54+'April 2017'!J54)</f>
        <v>69</v>
      </c>
      <c r="K54" s="42">
        <f t="shared" si="6"/>
        <v>0.95652173913043481</v>
      </c>
      <c r="L54" s="56"/>
      <c r="M54" s="524"/>
    </row>
    <row r="55" spans="1:13" ht="150.75" hidden="1" customHeight="1" thickBot="1" x14ac:dyDescent="0.3">
      <c r="A55" s="13" t="s">
        <v>139</v>
      </c>
      <c r="B55" s="39" t="s">
        <v>28</v>
      </c>
      <c r="C55" s="15">
        <v>54</v>
      </c>
      <c r="D55" s="40" t="s">
        <v>16</v>
      </c>
      <c r="E55" s="16" t="s">
        <v>16</v>
      </c>
      <c r="F55" s="17" t="s">
        <v>140</v>
      </c>
      <c r="G55" s="17" t="s">
        <v>58</v>
      </c>
      <c r="H55" s="65"/>
      <c r="I55" s="521">
        <f>SUM('Feb 2017'!I55+'March 2017'!I55+'April 2017'!I55)</f>
        <v>0</v>
      </c>
      <c r="J55" s="521">
        <f>SUM('Feb 2017'!J55+'March 2017'!J55+'April 2017'!J55)</f>
        <v>0</v>
      </c>
      <c r="K55" s="42"/>
      <c r="L55" s="32"/>
      <c r="M55" s="55"/>
    </row>
    <row r="56" spans="1:13" ht="15" hidden="1" customHeight="1" x14ac:dyDescent="0.25">
      <c r="C56" s="2"/>
      <c r="H56" s="2" t="s">
        <v>141</v>
      </c>
    </row>
  </sheetData>
  <autoFilter ref="A3:M56">
    <filterColumn colId="4">
      <filters>
        <filter val="Q"/>
      </filters>
    </filterColumn>
  </autoFilter>
  <mergeCells count="1">
    <mergeCell ref="I2:J2"/>
  </mergeCells>
  <conditionalFormatting sqref="J56">
    <cfRule type="iconSet" priority="10">
      <iconSet iconSet="3Arrows">
        <cfvo type="percent" val="0"/>
        <cfvo type="percent" val="99.5"/>
        <cfvo type="percent" val="99.5"/>
      </iconSet>
    </cfRule>
  </conditionalFormatting>
  <conditionalFormatting sqref="K30">
    <cfRule type="iconSet" priority="9">
      <iconSet iconSet="3Arrows">
        <cfvo type="percent" val="0"/>
        <cfvo type="percent" val="99.5"/>
        <cfvo type="percent" val="99.5"/>
      </iconSet>
    </cfRule>
  </conditionalFormatting>
  <conditionalFormatting sqref="K22:K25 K27:K30">
    <cfRule type="iconSet" priority="8">
      <iconSet iconSet="3Arrows">
        <cfvo type="percent" val="0"/>
        <cfvo type="percent" val="99.5"/>
        <cfvo type="percent" val="99.5"/>
      </iconSet>
    </cfRule>
  </conditionalFormatting>
  <conditionalFormatting sqref="K22">
    <cfRule type="iconSet" priority="7">
      <iconSet iconSet="3Arrows">
        <cfvo type="percent" val="0"/>
        <cfvo type="percent" val="33"/>
        <cfvo type="percent" val="67"/>
      </iconSet>
    </cfRule>
  </conditionalFormatting>
  <conditionalFormatting sqref="K22:K25 K27:K30">
    <cfRule type="iconSet" priority="6">
      <iconSet iconSet="3Arrows">
        <cfvo type="percent" val="0"/>
        <cfvo type="percent" val="99.5"/>
        <cfvo type="percent" val="99.5"/>
      </iconSet>
    </cfRule>
  </conditionalFormatting>
  <conditionalFormatting sqref="K26">
    <cfRule type="iconSet" priority="5">
      <iconSet iconSet="3Arrows">
        <cfvo type="percent" val="0"/>
        <cfvo type="formula" val="$H$26"/>
        <cfvo type="formula" val="$H$26"/>
      </iconSet>
    </cfRule>
  </conditionalFormatting>
  <conditionalFormatting sqref="K27:K28">
    <cfRule type="iconSet" priority="4">
      <iconSet iconSet="3Arrows">
        <cfvo type="percent" val="0"/>
        <cfvo type="percent" val="33"/>
        <cfvo type="percent" val="67"/>
      </iconSet>
    </cfRule>
  </conditionalFormatting>
  <conditionalFormatting sqref="K30">
    <cfRule type="iconSet" priority="3">
      <iconSet iconSet="3Arrows">
        <cfvo type="percent" val="0"/>
        <cfvo type="percent" val="33"/>
        <cfvo type="percent" val="67"/>
      </iconSet>
    </cfRule>
  </conditionalFormatting>
  <conditionalFormatting sqref="K22:K30">
    <cfRule type="iconSet" priority="1">
      <iconSet iconSet="3Arrows">
        <cfvo type="percent" val="0"/>
        <cfvo type="percent" val="99.5"/>
        <cfvo type="percent" val="99.5"/>
      </iconSet>
    </cfRule>
  </conditionalFormatting>
  <pageMargins left="0.35" right="0.21" top="0.24" bottom="0.21" header="0.31496062992125984" footer="0.28000000000000003"/>
  <pageSetup paperSize="8" scale="5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filterMode="1"/>
  <dimension ref="A1:M59"/>
  <sheetViews>
    <sheetView topLeftCell="A23" zoomScale="60" zoomScaleNormal="60" zoomScalePageLayoutView="52" workbookViewId="0">
      <selection activeCell="L52" sqref="L52"/>
    </sheetView>
  </sheetViews>
  <sheetFormatPr defaultRowHeight="19.5" x14ac:dyDescent="0.25"/>
  <cols>
    <col min="1" max="1" width="16.85546875" style="2" customWidth="1"/>
    <col min="2" max="2" width="13.7109375" style="5" customWidth="1"/>
    <col min="3" max="3" width="14.140625" style="215" bestFit="1" customWidth="1"/>
    <col min="4" max="4" width="14.7109375" style="224" bestFit="1" customWidth="1"/>
    <col min="5" max="5" width="10.5703125" style="2" customWidth="1"/>
    <col min="6" max="6" width="62.28515625" style="2" customWidth="1"/>
    <col min="7" max="7" width="78.140625" style="2" customWidth="1"/>
    <col min="8" max="8" width="18.7109375" style="44" customWidth="1"/>
    <col min="9" max="9" width="17.140625" style="2" customWidth="1"/>
    <col min="10" max="10" width="18.5703125" style="2" customWidth="1"/>
    <col min="11" max="11" width="22.85546875" style="2" customWidth="1"/>
    <col min="12" max="12" width="16.140625" style="2" customWidth="1"/>
    <col min="13" max="13" width="67.140625" style="136" customWidth="1"/>
    <col min="14" max="16384" width="9.140625" style="4"/>
  </cols>
  <sheetData>
    <row r="1" spans="1:13" ht="31.5" x14ac:dyDescent="0.25">
      <c r="A1" s="41" t="s">
        <v>223</v>
      </c>
      <c r="B1" s="41"/>
      <c r="C1" s="214"/>
      <c r="D1" s="214"/>
      <c r="E1" s="1"/>
      <c r="F1" s="1"/>
      <c r="K1" s="3"/>
    </row>
    <row r="2" spans="1:13" ht="20.25" thickBot="1" x14ac:dyDescent="0.3">
      <c r="D2" s="216"/>
      <c r="G2" s="7"/>
      <c r="H2" s="45"/>
      <c r="I2" s="633" t="s">
        <v>0</v>
      </c>
      <c r="J2" s="633"/>
      <c r="K2" s="3"/>
    </row>
    <row r="3" spans="1:13" ht="75" x14ac:dyDescent="0.25">
      <c r="A3" s="66" t="s">
        <v>1</v>
      </c>
      <c r="B3" s="67" t="s">
        <v>2</v>
      </c>
      <c r="C3" s="217" t="s">
        <v>3</v>
      </c>
      <c r="D3" s="218" t="s">
        <v>4</v>
      </c>
      <c r="E3" s="71" t="s">
        <v>5</v>
      </c>
      <c r="F3" s="67" t="s">
        <v>6</v>
      </c>
      <c r="G3" s="67" t="s">
        <v>7</v>
      </c>
      <c r="H3" s="68" t="s">
        <v>8</v>
      </c>
      <c r="I3" s="69" t="s">
        <v>9</v>
      </c>
      <c r="J3" s="69" t="s">
        <v>10</v>
      </c>
      <c r="K3" s="68" t="s">
        <v>11</v>
      </c>
      <c r="L3" s="67" t="s">
        <v>12</v>
      </c>
      <c r="M3" s="135" t="s">
        <v>13</v>
      </c>
    </row>
    <row r="4" spans="1:13" ht="260.25" hidden="1" customHeight="1" x14ac:dyDescent="0.25">
      <c r="A4" s="13" t="s">
        <v>14</v>
      </c>
      <c r="B4" s="14" t="s">
        <v>15</v>
      </c>
      <c r="C4" s="219">
        <v>1</v>
      </c>
      <c r="D4" s="219" t="s">
        <v>16</v>
      </c>
      <c r="E4" s="16" t="s">
        <v>17</v>
      </c>
      <c r="F4" s="17" t="s">
        <v>18</v>
      </c>
      <c r="G4" s="17" t="s">
        <v>19</v>
      </c>
      <c r="H4" s="70">
        <v>0.995</v>
      </c>
      <c r="I4" s="46">
        <f>SUM('May 2016:April 2017'!I4)</f>
        <v>8227</v>
      </c>
      <c r="J4" s="46">
        <f>SUM('May 2016:April 2017'!J4)</f>
        <v>8248</v>
      </c>
      <c r="K4" s="47">
        <f t="shared" ref="K4:K35" si="0">I4/J4</f>
        <v>0.99745392822502421</v>
      </c>
      <c r="L4" s="32"/>
      <c r="M4" s="43"/>
    </row>
    <row r="5" spans="1:13" ht="45" hidden="1" x14ac:dyDescent="0.25">
      <c r="A5" s="13" t="s">
        <v>14</v>
      </c>
      <c r="B5" s="14" t="s">
        <v>15</v>
      </c>
      <c r="C5" s="219">
        <v>2</v>
      </c>
      <c r="D5" s="219" t="s">
        <v>16</v>
      </c>
      <c r="E5" s="16" t="s">
        <v>17</v>
      </c>
      <c r="F5" s="17" t="s">
        <v>20</v>
      </c>
      <c r="G5" s="17" t="s">
        <v>21</v>
      </c>
      <c r="H5" s="70">
        <v>0.95</v>
      </c>
      <c r="I5" s="46">
        <f>SUM('May 2016:April 2017'!I5)</f>
        <v>2332</v>
      </c>
      <c r="J5" s="46">
        <f>SUM('May 2016:April 2017'!J5)</f>
        <v>2397</v>
      </c>
      <c r="K5" s="47">
        <f t="shared" si="0"/>
        <v>0.97288277012932833</v>
      </c>
      <c r="L5" s="49"/>
      <c r="M5" s="50"/>
    </row>
    <row r="6" spans="1:13" ht="45" hidden="1" x14ac:dyDescent="0.25">
      <c r="A6" s="19" t="s">
        <v>22</v>
      </c>
      <c r="B6" s="20" t="s">
        <v>15</v>
      </c>
      <c r="C6" s="220">
        <v>3</v>
      </c>
      <c r="D6" s="220" t="s">
        <v>16</v>
      </c>
      <c r="E6" s="22" t="s">
        <v>17</v>
      </c>
      <c r="F6" s="23" t="s">
        <v>23</v>
      </c>
      <c r="G6" s="23" t="s">
        <v>24</v>
      </c>
      <c r="H6" s="70">
        <v>0.95</v>
      </c>
      <c r="I6" s="46">
        <f>SUM('May 2016:April 2017'!I6)</f>
        <v>690</v>
      </c>
      <c r="J6" s="46">
        <f>SUM('May 2016:April 2017'!J6)</f>
        <v>699</v>
      </c>
      <c r="K6" s="47">
        <f t="shared" si="0"/>
        <v>0.98712446351931327</v>
      </c>
      <c r="L6" s="51"/>
      <c r="M6" s="50"/>
    </row>
    <row r="7" spans="1:13" ht="45" hidden="1" x14ac:dyDescent="0.25">
      <c r="A7" s="13" t="s">
        <v>14</v>
      </c>
      <c r="B7" s="14" t="s">
        <v>15</v>
      </c>
      <c r="C7" s="219">
        <v>4</v>
      </c>
      <c r="D7" s="219" t="s">
        <v>16</v>
      </c>
      <c r="E7" s="16" t="s">
        <v>17</v>
      </c>
      <c r="F7" s="17" t="s">
        <v>25</v>
      </c>
      <c r="G7" s="17" t="s">
        <v>26</v>
      </c>
      <c r="H7" s="70">
        <v>0.95</v>
      </c>
      <c r="I7" s="46">
        <f>SUM('May 2016:April 2017'!I7)</f>
        <v>843</v>
      </c>
      <c r="J7" s="46">
        <f>SUM('May 2016:April 2017'!J7)</f>
        <v>843</v>
      </c>
      <c r="K7" s="47">
        <f t="shared" si="0"/>
        <v>1</v>
      </c>
      <c r="L7" s="51"/>
      <c r="M7" s="50"/>
    </row>
    <row r="8" spans="1:13" ht="75" hidden="1" x14ac:dyDescent="0.25">
      <c r="A8" s="19" t="s">
        <v>27</v>
      </c>
      <c r="B8" s="20" t="s">
        <v>28</v>
      </c>
      <c r="C8" s="220">
        <v>5</v>
      </c>
      <c r="D8" s="220" t="s">
        <v>16</v>
      </c>
      <c r="E8" s="22" t="s">
        <v>16</v>
      </c>
      <c r="F8" s="23" t="s">
        <v>29</v>
      </c>
      <c r="G8" s="23" t="s">
        <v>30</v>
      </c>
      <c r="H8" s="70">
        <v>0.95</v>
      </c>
      <c r="I8" s="46">
        <f>SUM('May 2016:April 2017'!I8)</f>
        <v>81</v>
      </c>
      <c r="J8" s="46">
        <f>SUM('May 2016:April 2017'!J8)</f>
        <v>82</v>
      </c>
      <c r="K8" s="47">
        <f t="shared" si="0"/>
        <v>0.98780487804878048</v>
      </c>
      <c r="L8" s="52"/>
      <c r="M8" s="53"/>
    </row>
    <row r="9" spans="1:13" ht="42.75" hidden="1" x14ac:dyDescent="0.25">
      <c r="A9" s="13" t="s">
        <v>31</v>
      </c>
      <c r="B9" s="14" t="s">
        <v>28</v>
      </c>
      <c r="C9" s="219">
        <v>6</v>
      </c>
      <c r="D9" s="219" t="s">
        <v>16</v>
      </c>
      <c r="E9" s="16" t="s">
        <v>16</v>
      </c>
      <c r="F9" s="17" t="s">
        <v>32</v>
      </c>
      <c r="G9" s="17" t="s">
        <v>33</v>
      </c>
      <c r="H9" s="70">
        <v>0.95</v>
      </c>
      <c r="I9" s="46">
        <f>SUM('May 2016:April 2017'!I9)</f>
        <v>8</v>
      </c>
      <c r="J9" s="46">
        <f>SUM('May 2016:April 2017'!J9)</f>
        <v>8</v>
      </c>
      <c r="K9" s="47">
        <f t="shared" si="0"/>
        <v>1</v>
      </c>
      <c r="L9" s="32"/>
      <c r="M9" s="53"/>
    </row>
    <row r="10" spans="1:13" ht="45" hidden="1" x14ac:dyDescent="0.25">
      <c r="A10" s="19" t="s">
        <v>34</v>
      </c>
      <c r="B10" s="20" t="s">
        <v>28</v>
      </c>
      <c r="C10" s="220">
        <v>7</v>
      </c>
      <c r="D10" s="220" t="s">
        <v>16</v>
      </c>
      <c r="E10" s="22" t="s">
        <v>17</v>
      </c>
      <c r="F10" s="23" t="s">
        <v>35</v>
      </c>
      <c r="G10" s="23" t="s">
        <v>36</v>
      </c>
      <c r="H10" s="70">
        <v>0.99</v>
      </c>
      <c r="I10" s="46">
        <f>SUM('May 2016:April 2017'!I10)</f>
        <v>58</v>
      </c>
      <c r="J10" s="46">
        <f>SUM('May 2016:April 2017'!J10)</f>
        <v>58</v>
      </c>
      <c r="K10" s="47">
        <f t="shared" si="0"/>
        <v>1</v>
      </c>
      <c r="L10" s="32"/>
      <c r="M10" s="43"/>
    </row>
    <row r="11" spans="1:13" ht="60" hidden="1" x14ac:dyDescent="0.25">
      <c r="A11" s="13" t="s">
        <v>37</v>
      </c>
      <c r="B11" s="14" t="s">
        <v>28</v>
      </c>
      <c r="C11" s="219">
        <v>8</v>
      </c>
      <c r="D11" s="219" t="s">
        <v>16</v>
      </c>
      <c r="E11" s="16" t="s">
        <v>17</v>
      </c>
      <c r="F11" s="17" t="s">
        <v>38</v>
      </c>
      <c r="G11" s="17" t="s">
        <v>39</v>
      </c>
      <c r="H11" s="70">
        <v>1</v>
      </c>
      <c r="I11" s="46">
        <f>SUM('May 2016:April 2017'!I11)</f>
        <v>74</v>
      </c>
      <c r="J11" s="46">
        <f>SUM('May 2016:April 2017'!J11)</f>
        <v>77</v>
      </c>
      <c r="K11" s="47">
        <f t="shared" si="0"/>
        <v>0.96103896103896103</v>
      </c>
      <c r="L11" s="32"/>
      <c r="M11" s="43"/>
    </row>
    <row r="12" spans="1:13" ht="60" hidden="1" x14ac:dyDescent="0.25">
      <c r="A12" s="19" t="s">
        <v>40</v>
      </c>
      <c r="B12" s="20" t="s">
        <v>15</v>
      </c>
      <c r="C12" s="220">
        <v>9</v>
      </c>
      <c r="D12" s="220" t="s">
        <v>16</v>
      </c>
      <c r="E12" s="22" t="s">
        <v>16</v>
      </c>
      <c r="F12" s="23" t="s">
        <v>41</v>
      </c>
      <c r="G12" s="23" t="s">
        <v>42</v>
      </c>
      <c r="H12" s="70">
        <v>0.98</v>
      </c>
      <c r="I12" s="46">
        <f>SUM('May 2016:April 2017'!I12)</f>
        <v>138</v>
      </c>
      <c r="J12" s="46">
        <f>SUM('May 2016:April 2017'!J12)</f>
        <v>139</v>
      </c>
      <c r="K12" s="47">
        <f t="shared" si="0"/>
        <v>0.9928057553956835</v>
      </c>
      <c r="L12" s="51"/>
      <c r="M12" s="50"/>
    </row>
    <row r="13" spans="1:13" ht="60" hidden="1" x14ac:dyDescent="0.25">
      <c r="A13" s="13" t="s">
        <v>43</v>
      </c>
      <c r="B13" s="14" t="s">
        <v>15</v>
      </c>
      <c r="C13" s="219">
        <v>10</v>
      </c>
      <c r="D13" s="219" t="s">
        <v>16</v>
      </c>
      <c r="E13" s="16" t="s">
        <v>17</v>
      </c>
      <c r="F13" s="17" t="s">
        <v>44</v>
      </c>
      <c r="G13" s="17" t="s">
        <v>45</v>
      </c>
      <c r="H13" s="70">
        <v>0.98</v>
      </c>
      <c r="I13" s="46">
        <f>SUM('May 2016:April 2017'!I13)</f>
        <v>388</v>
      </c>
      <c r="J13" s="46">
        <f>SUM('May 2016:April 2017'!J13)</f>
        <v>388</v>
      </c>
      <c r="K13" s="47">
        <f t="shared" si="0"/>
        <v>1</v>
      </c>
      <c r="L13" s="51"/>
      <c r="M13" s="50"/>
    </row>
    <row r="14" spans="1:13" ht="42.75" hidden="1" x14ac:dyDescent="0.25">
      <c r="A14" s="19" t="s">
        <v>46</v>
      </c>
      <c r="B14" s="20" t="s">
        <v>15</v>
      </c>
      <c r="C14" s="220">
        <v>11</v>
      </c>
      <c r="D14" s="220" t="s">
        <v>16</v>
      </c>
      <c r="E14" s="22" t="s">
        <v>17</v>
      </c>
      <c r="F14" s="23" t="s">
        <v>47</v>
      </c>
      <c r="G14" s="23" t="s">
        <v>48</v>
      </c>
      <c r="H14" s="70">
        <v>0.97</v>
      </c>
      <c r="I14" s="46">
        <f>SUM('May 2016:April 2017'!I14)</f>
        <v>2499</v>
      </c>
      <c r="J14" s="46">
        <f>SUM('May 2016:April 2017'!J14)</f>
        <v>2506</v>
      </c>
      <c r="K14" s="47">
        <f t="shared" si="0"/>
        <v>0.9972067039106145</v>
      </c>
      <c r="L14" s="51"/>
      <c r="M14" s="50"/>
    </row>
    <row r="15" spans="1:13" ht="42.75" x14ac:dyDescent="0.25">
      <c r="A15" s="13" t="s">
        <v>49</v>
      </c>
      <c r="B15" s="14" t="s">
        <v>28</v>
      </c>
      <c r="C15" s="219">
        <v>12</v>
      </c>
      <c r="D15" s="219" t="s">
        <v>50</v>
      </c>
      <c r="E15" s="16" t="s">
        <v>50</v>
      </c>
      <c r="F15" s="29" t="s">
        <v>51</v>
      </c>
      <c r="G15" s="29" t="s">
        <v>52</v>
      </c>
      <c r="H15" s="70">
        <v>0.85</v>
      </c>
      <c r="I15" s="46">
        <f>SUM('May 2016:April 2017'!I15)</f>
        <v>1</v>
      </c>
      <c r="J15" s="46">
        <f>SUM('May 2016:April 2017'!J15)</f>
        <v>1</v>
      </c>
      <c r="K15" s="47">
        <f>IF(J15=0,"-",I15/J15)</f>
        <v>1</v>
      </c>
      <c r="L15" s="32"/>
      <c r="M15" s="55"/>
    </row>
    <row r="16" spans="1:13" ht="42.75" x14ac:dyDescent="0.25">
      <c r="A16" s="19" t="s">
        <v>53</v>
      </c>
      <c r="B16" s="20" t="s">
        <v>28</v>
      </c>
      <c r="C16" s="220">
        <v>13</v>
      </c>
      <c r="D16" s="220" t="s">
        <v>50</v>
      </c>
      <c r="E16" s="22" t="s">
        <v>50</v>
      </c>
      <c r="F16" s="30" t="s">
        <v>54</v>
      </c>
      <c r="G16" s="31" t="s">
        <v>55</v>
      </c>
      <c r="H16" s="70">
        <v>0.85</v>
      </c>
      <c r="I16" s="46">
        <f>SUM('May 2016:April 2017'!I16)</f>
        <v>138</v>
      </c>
      <c r="J16" s="46">
        <f>SUM('May 2016:April 2017'!J16)</f>
        <v>139</v>
      </c>
      <c r="K16" s="47">
        <f t="shared" ref="K16:K19" si="1">IF(J16=0,"-",I16/J16)</f>
        <v>0.9928057553956835</v>
      </c>
      <c r="L16" s="32"/>
      <c r="M16" s="55"/>
    </row>
    <row r="17" spans="1:13" ht="45" x14ac:dyDescent="0.25">
      <c r="A17" s="13" t="s">
        <v>56</v>
      </c>
      <c r="B17" s="14" t="s">
        <v>15</v>
      </c>
      <c r="C17" s="219">
        <v>14</v>
      </c>
      <c r="D17" s="219" t="s">
        <v>16</v>
      </c>
      <c r="E17" s="16" t="s">
        <v>50</v>
      </c>
      <c r="F17" s="17" t="s">
        <v>57</v>
      </c>
      <c r="G17" s="17" t="s">
        <v>58</v>
      </c>
      <c r="H17" s="70">
        <v>0.92</v>
      </c>
      <c r="I17" s="46">
        <f>SUM('May 2016:April 2017'!I17)</f>
        <v>581</v>
      </c>
      <c r="J17" s="46">
        <f>SUM('May 2016:April 2017'!J17)</f>
        <v>586</v>
      </c>
      <c r="K17" s="47">
        <f t="shared" si="1"/>
        <v>0.99146757679180886</v>
      </c>
      <c r="L17" s="58"/>
      <c r="M17" s="29"/>
    </row>
    <row r="18" spans="1:13" ht="42.75" x14ac:dyDescent="0.25">
      <c r="A18" s="19" t="s">
        <v>59</v>
      </c>
      <c r="B18" s="20" t="s">
        <v>28</v>
      </c>
      <c r="C18" s="220">
        <v>15</v>
      </c>
      <c r="D18" s="220" t="s">
        <v>17</v>
      </c>
      <c r="E18" s="22" t="s">
        <v>50</v>
      </c>
      <c r="F18" s="30" t="s">
        <v>60</v>
      </c>
      <c r="G18" s="30" t="s">
        <v>61</v>
      </c>
      <c r="H18" s="70">
        <v>0.99</v>
      </c>
      <c r="I18" s="46">
        <f>SUM('May 2016:April 2017'!I18)</f>
        <v>8</v>
      </c>
      <c r="J18" s="46">
        <f>SUM('May 2016:April 2017'!J18)</f>
        <v>8</v>
      </c>
      <c r="K18" s="47">
        <f t="shared" si="1"/>
        <v>1</v>
      </c>
      <c r="L18" s="32"/>
      <c r="M18" s="55"/>
    </row>
    <row r="19" spans="1:13" ht="45" x14ac:dyDescent="0.25">
      <c r="A19" s="13" t="s">
        <v>62</v>
      </c>
      <c r="B19" s="14" t="s">
        <v>28</v>
      </c>
      <c r="C19" s="219">
        <v>16</v>
      </c>
      <c r="D19" s="219" t="s">
        <v>16</v>
      </c>
      <c r="E19" s="16" t="s">
        <v>50</v>
      </c>
      <c r="F19" s="17" t="s">
        <v>63</v>
      </c>
      <c r="G19" s="17" t="s">
        <v>64</v>
      </c>
      <c r="H19" s="70">
        <v>0.95</v>
      </c>
      <c r="I19" s="46">
        <f>SUM('May 2016:April 2017'!I19)</f>
        <v>5</v>
      </c>
      <c r="J19" s="46">
        <f>SUM('May 2016:April 2017'!J19)</f>
        <v>5</v>
      </c>
      <c r="K19" s="47">
        <f t="shared" si="1"/>
        <v>1</v>
      </c>
      <c r="L19" s="32"/>
      <c r="M19" s="55"/>
    </row>
    <row r="20" spans="1:13" ht="45" hidden="1" x14ac:dyDescent="0.25">
      <c r="A20" s="19" t="s">
        <v>62</v>
      </c>
      <c r="B20" s="20" t="s">
        <v>28</v>
      </c>
      <c r="C20" s="220">
        <v>17</v>
      </c>
      <c r="D20" s="220" t="s">
        <v>16</v>
      </c>
      <c r="E20" s="22" t="s">
        <v>16</v>
      </c>
      <c r="F20" s="23" t="s">
        <v>65</v>
      </c>
      <c r="G20" s="23" t="s">
        <v>66</v>
      </c>
      <c r="H20" s="70">
        <v>0.97</v>
      </c>
      <c r="I20" s="46">
        <f>SUM('May 2016:April 2017'!I20)</f>
        <v>71</v>
      </c>
      <c r="J20" s="46">
        <f>SUM('May 2016:April 2017'!J20)</f>
        <v>71</v>
      </c>
      <c r="K20" s="47">
        <f t="shared" si="0"/>
        <v>1</v>
      </c>
      <c r="L20" s="32"/>
      <c r="M20" s="43"/>
    </row>
    <row r="21" spans="1:13" ht="45" x14ac:dyDescent="0.25">
      <c r="A21" s="13" t="s">
        <v>62</v>
      </c>
      <c r="B21" s="14" t="s">
        <v>28</v>
      </c>
      <c r="C21" s="219">
        <v>18</v>
      </c>
      <c r="D21" s="219" t="s">
        <v>16</v>
      </c>
      <c r="E21" s="16" t="s">
        <v>50</v>
      </c>
      <c r="F21" s="17" t="s">
        <v>67</v>
      </c>
      <c r="G21" s="17" t="s">
        <v>68</v>
      </c>
      <c r="H21" s="70">
        <v>0.97</v>
      </c>
      <c r="I21" s="46">
        <f>SUM('May 2016:April 2017'!I21)</f>
        <v>29</v>
      </c>
      <c r="J21" s="46">
        <f>SUM('May 2016:April 2017'!J21)</f>
        <v>29</v>
      </c>
      <c r="K21" s="47">
        <f t="shared" ref="K21:K23" si="2">IF(J21=0,"-",I21/J21)</f>
        <v>1</v>
      </c>
      <c r="L21" s="32"/>
      <c r="M21" s="55"/>
    </row>
    <row r="22" spans="1:13" ht="45" x14ac:dyDescent="0.25">
      <c r="A22" s="19" t="s">
        <v>62</v>
      </c>
      <c r="B22" s="20" t="s">
        <v>28</v>
      </c>
      <c r="C22" s="220">
        <v>19</v>
      </c>
      <c r="D22" s="220" t="s">
        <v>16</v>
      </c>
      <c r="E22" s="22" t="s">
        <v>50</v>
      </c>
      <c r="F22" s="23" t="s">
        <v>69</v>
      </c>
      <c r="G22" s="23" t="s">
        <v>70</v>
      </c>
      <c r="H22" s="70">
        <v>0.99</v>
      </c>
      <c r="I22" s="46">
        <f>SUM('May 2016:April 2017'!I22)</f>
        <v>665</v>
      </c>
      <c r="J22" s="46">
        <f>SUM('May 2016:April 2017'!J22)</f>
        <v>505</v>
      </c>
      <c r="K22" s="47">
        <f t="shared" si="2"/>
        <v>1.3168316831683169</v>
      </c>
      <c r="L22" s="32"/>
      <c r="M22" s="54"/>
    </row>
    <row r="23" spans="1:13" ht="45" x14ac:dyDescent="0.25">
      <c r="A23" s="13" t="s">
        <v>62</v>
      </c>
      <c r="B23" s="14" t="s">
        <v>28</v>
      </c>
      <c r="C23" s="219">
        <v>20</v>
      </c>
      <c r="D23" s="219" t="s">
        <v>16</v>
      </c>
      <c r="E23" s="16" t="s">
        <v>50</v>
      </c>
      <c r="F23" s="17" t="s">
        <v>71</v>
      </c>
      <c r="G23" s="17" t="s">
        <v>72</v>
      </c>
      <c r="H23" s="70">
        <v>0.99</v>
      </c>
      <c r="I23" s="46">
        <f>SUM('May 2016:April 2017'!I23)</f>
        <v>21</v>
      </c>
      <c r="J23" s="46">
        <f>SUM('May 2016:April 2017'!J23)</f>
        <v>21</v>
      </c>
      <c r="K23" s="47">
        <f t="shared" si="2"/>
        <v>1</v>
      </c>
      <c r="L23" s="32"/>
      <c r="M23" s="55"/>
    </row>
    <row r="24" spans="1:13" ht="30" hidden="1" x14ac:dyDescent="0.25">
      <c r="A24" s="19" t="s">
        <v>73</v>
      </c>
      <c r="B24" s="20" t="s">
        <v>15</v>
      </c>
      <c r="C24" s="220">
        <v>21</v>
      </c>
      <c r="D24" s="220" t="s">
        <v>16</v>
      </c>
      <c r="E24" s="22" t="s">
        <v>16</v>
      </c>
      <c r="F24" s="23" t="s">
        <v>74</v>
      </c>
      <c r="G24" s="23" t="s">
        <v>75</v>
      </c>
      <c r="H24" s="70" t="s">
        <v>76</v>
      </c>
      <c r="I24" s="46">
        <f>SUM('May 2016:April 2017'!I24)</f>
        <v>2</v>
      </c>
      <c r="J24" s="46">
        <f>SUM('May 2016:April 2017'!J24)</f>
        <v>2</v>
      </c>
      <c r="K24" s="47">
        <f t="shared" si="0"/>
        <v>1</v>
      </c>
      <c r="L24" s="51"/>
      <c r="M24" s="50"/>
    </row>
    <row r="25" spans="1:13" ht="45" hidden="1" x14ac:dyDescent="0.25">
      <c r="A25" s="13" t="s">
        <v>77</v>
      </c>
      <c r="B25" s="14" t="s">
        <v>15</v>
      </c>
      <c r="C25" s="219">
        <v>22</v>
      </c>
      <c r="D25" s="219" t="s">
        <v>16</v>
      </c>
      <c r="E25" s="16" t="s">
        <v>16</v>
      </c>
      <c r="F25" s="17" t="s">
        <v>78</v>
      </c>
      <c r="G25" s="17" t="s">
        <v>79</v>
      </c>
      <c r="H25" s="70" t="s">
        <v>80</v>
      </c>
      <c r="I25" s="46">
        <f>SUM('May 2016:April 2017'!I25)</f>
        <v>3</v>
      </c>
      <c r="J25" s="46">
        <f>SUM('May 2016:April 2017'!J25)</f>
        <v>3</v>
      </c>
      <c r="K25" s="47">
        <f t="shared" si="0"/>
        <v>1</v>
      </c>
      <c r="L25" s="51"/>
      <c r="M25" s="50"/>
    </row>
    <row r="26" spans="1:13" ht="28.5" hidden="1" x14ac:dyDescent="0.25">
      <c r="A26" s="19" t="s">
        <v>81</v>
      </c>
      <c r="B26" s="20" t="s">
        <v>15</v>
      </c>
      <c r="C26" s="220">
        <v>23</v>
      </c>
      <c r="D26" s="220" t="s">
        <v>16</v>
      </c>
      <c r="E26" s="22" t="s">
        <v>16</v>
      </c>
      <c r="F26" s="23" t="s">
        <v>82</v>
      </c>
      <c r="G26" s="23"/>
      <c r="H26" s="70">
        <v>0.9</v>
      </c>
      <c r="I26" s="46">
        <f>SUM('May 2016:April 2017'!I26)</f>
        <v>683</v>
      </c>
      <c r="J26" s="46">
        <f>SUM('May 2016:April 2017'!J26)</f>
        <v>683</v>
      </c>
      <c r="K26" s="47">
        <f t="shared" si="0"/>
        <v>1</v>
      </c>
      <c r="L26" s="51"/>
      <c r="M26" s="50"/>
    </row>
    <row r="27" spans="1:13" ht="30" hidden="1" x14ac:dyDescent="0.25">
      <c r="A27" s="13" t="s">
        <v>83</v>
      </c>
      <c r="B27" s="14" t="s">
        <v>15</v>
      </c>
      <c r="C27" s="219">
        <v>24</v>
      </c>
      <c r="D27" s="219" t="s">
        <v>16</v>
      </c>
      <c r="E27" s="16" t="s">
        <v>16</v>
      </c>
      <c r="F27" s="17" t="s">
        <v>84</v>
      </c>
      <c r="G27" s="17" t="s">
        <v>85</v>
      </c>
      <c r="H27" s="70">
        <v>0.98</v>
      </c>
      <c r="I27" s="46">
        <f>SUM('May 2016:April 2017'!I27)</f>
        <v>1525</v>
      </c>
      <c r="J27" s="46">
        <f>SUM('May 2016:April 2017'!J27)</f>
        <v>1528</v>
      </c>
      <c r="K27" s="47">
        <f t="shared" si="0"/>
        <v>0.99803664921465973</v>
      </c>
      <c r="L27" s="51"/>
      <c r="M27" s="50"/>
    </row>
    <row r="28" spans="1:13" ht="45" x14ac:dyDescent="0.25">
      <c r="A28" s="19" t="s">
        <v>86</v>
      </c>
      <c r="B28" s="20" t="s">
        <v>87</v>
      </c>
      <c r="C28" s="221">
        <v>26</v>
      </c>
      <c r="D28" s="220" t="s">
        <v>16</v>
      </c>
      <c r="E28" s="22" t="s">
        <v>50</v>
      </c>
      <c r="F28" s="23" t="s">
        <v>88</v>
      </c>
      <c r="G28" s="23" t="s">
        <v>89</v>
      </c>
      <c r="H28" s="70">
        <v>1</v>
      </c>
      <c r="I28" s="46">
        <f>SUM('May 2016:April 2017'!I28)</f>
        <v>667</v>
      </c>
      <c r="J28" s="46">
        <f>SUM('May 2016:April 2017'!J28)</f>
        <v>667</v>
      </c>
      <c r="K28" s="47">
        <f>IF(J28=0,"-",I28/J28)</f>
        <v>1</v>
      </c>
      <c r="L28" s="32"/>
      <c r="M28" s="55"/>
    </row>
    <row r="29" spans="1:13" ht="30" hidden="1" x14ac:dyDescent="0.25">
      <c r="A29" s="13" t="s">
        <v>83</v>
      </c>
      <c r="B29" s="14" t="s">
        <v>15</v>
      </c>
      <c r="C29" s="219">
        <v>27</v>
      </c>
      <c r="D29" s="219" t="s">
        <v>16</v>
      </c>
      <c r="E29" s="16" t="s">
        <v>90</v>
      </c>
      <c r="F29" s="17" t="s">
        <v>91</v>
      </c>
      <c r="G29" s="17" t="s">
        <v>92</v>
      </c>
      <c r="H29" s="70">
        <v>0.98</v>
      </c>
      <c r="I29" s="46">
        <f>SUM('May 2016:April 2017'!I29)</f>
        <v>1</v>
      </c>
      <c r="J29" s="46">
        <f>SUM('May 2016:April 2017'!J29)</f>
        <v>1</v>
      </c>
      <c r="K29" s="47">
        <f t="shared" si="0"/>
        <v>1</v>
      </c>
      <c r="L29" s="51"/>
      <c r="M29" s="50"/>
    </row>
    <row r="30" spans="1:13" ht="45" hidden="1" x14ac:dyDescent="0.25">
      <c r="A30" s="19" t="s">
        <v>86</v>
      </c>
      <c r="B30" s="20" t="s">
        <v>87</v>
      </c>
      <c r="C30" s="221">
        <v>28</v>
      </c>
      <c r="D30" s="220" t="s">
        <v>16</v>
      </c>
      <c r="E30" s="22" t="s">
        <v>90</v>
      </c>
      <c r="F30" s="23" t="s">
        <v>93</v>
      </c>
      <c r="G30" s="23" t="s">
        <v>94</v>
      </c>
      <c r="H30" s="70">
        <v>0.98</v>
      </c>
      <c r="I30" s="46">
        <f>SUM('May 2016:April 2017'!I30)</f>
        <v>15</v>
      </c>
      <c r="J30" s="46">
        <f>SUM('May 2016:April 2017'!J30)</f>
        <v>15</v>
      </c>
      <c r="K30" s="47">
        <f t="shared" si="0"/>
        <v>1</v>
      </c>
      <c r="L30" s="32"/>
      <c r="M30" s="43"/>
    </row>
    <row r="31" spans="1:13" ht="60" hidden="1" x14ac:dyDescent="0.25">
      <c r="A31" s="13" t="s">
        <v>83</v>
      </c>
      <c r="B31" s="14" t="s">
        <v>15</v>
      </c>
      <c r="C31" s="219">
        <v>29</v>
      </c>
      <c r="D31" s="219" t="s">
        <v>16</v>
      </c>
      <c r="E31" s="16" t="s">
        <v>17</v>
      </c>
      <c r="F31" s="17" t="s">
        <v>95</v>
      </c>
      <c r="G31" s="17" t="s">
        <v>96</v>
      </c>
      <c r="H31" s="70">
        <v>0.99</v>
      </c>
      <c r="I31" s="46">
        <f>SUM('May 2016:April 2017'!I31)</f>
        <v>16</v>
      </c>
      <c r="J31" s="46">
        <f>SUM('May 2016:April 2017'!J31)</f>
        <v>16</v>
      </c>
      <c r="K31" s="47">
        <f t="shared" si="0"/>
        <v>1</v>
      </c>
      <c r="L31" s="51"/>
      <c r="M31" s="50"/>
    </row>
    <row r="32" spans="1:13" ht="45" hidden="1" x14ac:dyDescent="0.25">
      <c r="A32" s="19" t="s">
        <v>86</v>
      </c>
      <c r="B32" s="20" t="s">
        <v>87</v>
      </c>
      <c r="C32" s="221">
        <v>30</v>
      </c>
      <c r="D32" s="220" t="s">
        <v>16</v>
      </c>
      <c r="E32" s="22" t="s">
        <v>17</v>
      </c>
      <c r="F32" s="23" t="s">
        <v>97</v>
      </c>
      <c r="G32" s="23" t="s">
        <v>98</v>
      </c>
      <c r="H32" s="70">
        <v>0.98</v>
      </c>
      <c r="I32" s="46">
        <f>SUM('May 2016:April 2017'!I32)</f>
        <v>5</v>
      </c>
      <c r="J32" s="46">
        <f>SUM('May 2016:April 2017'!J32)</f>
        <v>5</v>
      </c>
      <c r="K32" s="47">
        <f t="shared" si="0"/>
        <v>1</v>
      </c>
      <c r="L32" s="32"/>
      <c r="M32" s="43"/>
    </row>
    <row r="33" spans="1:13" ht="45" hidden="1" x14ac:dyDescent="0.25">
      <c r="A33" s="13" t="s">
        <v>86</v>
      </c>
      <c r="B33" s="14" t="s">
        <v>87</v>
      </c>
      <c r="C33" s="222">
        <v>31</v>
      </c>
      <c r="D33" s="219" t="s">
        <v>16</v>
      </c>
      <c r="E33" s="16" t="s">
        <v>17</v>
      </c>
      <c r="F33" s="17" t="s">
        <v>99</v>
      </c>
      <c r="G33" s="17" t="s">
        <v>100</v>
      </c>
      <c r="H33" s="70">
        <v>0.98</v>
      </c>
      <c r="I33" s="46">
        <f>SUM('May 2016:April 2017'!I33)</f>
        <v>0</v>
      </c>
      <c r="J33" s="46">
        <f>SUM('May 2016:April 2017'!J33)</f>
        <v>0</v>
      </c>
      <c r="K33" s="47" t="e">
        <f t="shared" si="0"/>
        <v>#DIV/0!</v>
      </c>
      <c r="L33" s="32"/>
      <c r="M33" s="43"/>
    </row>
    <row r="34" spans="1:13" ht="30" hidden="1" x14ac:dyDescent="0.25">
      <c r="A34" s="19" t="s">
        <v>101</v>
      </c>
      <c r="B34" s="20" t="s">
        <v>15</v>
      </c>
      <c r="C34" s="220">
        <v>32</v>
      </c>
      <c r="D34" s="220" t="s">
        <v>16</v>
      </c>
      <c r="E34" s="22" t="s">
        <v>17</v>
      </c>
      <c r="F34" s="23" t="s">
        <v>102</v>
      </c>
      <c r="G34" s="23" t="s">
        <v>58</v>
      </c>
      <c r="H34" s="70">
        <v>0.98</v>
      </c>
      <c r="I34" s="46">
        <f>SUM('May 2016:April 2017'!I34)</f>
        <v>28</v>
      </c>
      <c r="J34" s="46">
        <f>SUM('May 2016:April 2017'!J34)</f>
        <v>28</v>
      </c>
      <c r="K34" s="47">
        <f t="shared" si="0"/>
        <v>1</v>
      </c>
      <c r="L34" s="51"/>
      <c r="M34" s="50"/>
    </row>
    <row r="35" spans="1:13" ht="45" hidden="1" x14ac:dyDescent="0.25">
      <c r="A35" s="13" t="s">
        <v>86</v>
      </c>
      <c r="B35" s="14" t="s">
        <v>87</v>
      </c>
      <c r="C35" s="222">
        <v>33</v>
      </c>
      <c r="D35" s="219" t="s">
        <v>16</v>
      </c>
      <c r="E35" s="16" t="s">
        <v>16</v>
      </c>
      <c r="F35" s="17" t="s">
        <v>103</v>
      </c>
      <c r="G35" s="17" t="s">
        <v>104</v>
      </c>
      <c r="H35" s="70">
        <v>0.95</v>
      </c>
      <c r="I35" s="46">
        <f>SUM('May 2016:April 2017'!I35)</f>
        <v>603</v>
      </c>
      <c r="J35" s="46">
        <f>SUM('May 2016:April 2017'!J35)</f>
        <v>603</v>
      </c>
      <c r="K35" s="47">
        <f t="shared" si="0"/>
        <v>1</v>
      </c>
      <c r="L35" s="32"/>
      <c r="M35" s="43"/>
    </row>
    <row r="36" spans="1:13" ht="45" hidden="1" x14ac:dyDescent="0.25">
      <c r="A36" s="19" t="s">
        <v>86</v>
      </c>
      <c r="B36" s="20" t="s">
        <v>87</v>
      </c>
      <c r="C36" s="221">
        <v>34</v>
      </c>
      <c r="D36" s="220" t="s">
        <v>16</v>
      </c>
      <c r="E36" s="22" t="s">
        <v>16</v>
      </c>
      <c r="F36" s="23" t="s">
        <v>105</v>
      </c>
      <c r="G36" s="23" t="s">
        <v>104</v>
      </c>
      <c r="H36" s="70">
        <v>0.95</v>
      </c>
      <c r="I36" s="46">
        <f>SUM('May 2016:April 2017'!I36)</f>
        <v>72</v>
      </c>
      <c r="J36" s="46">
        <f>SUM('May 2016:April 2017'!J36)</f>
        <v>72</v>
      </c>
      <c r="K36" s="47">
        <f t="shared" ref="K36:K55" si="3">I36/J36</f>
        <v>1</v>
      </c>
      <c r="L36" s="32"/>
      <c r="M36" s="50"/>
    </row>
    <row r="37" spans="1:13" ht="45" hidden="1" x14ac:dyDescent="0.25">
      <c r="A37" s="13" t="s">
        <v>86</v>
      </c>
      <c r="B37" s="14" t="s">
        <v>87</v>
      </c>
      <c r="C37" s="222">
        <v>35</v>
      </c>
      <c r="D37" s="219" t="s">
        <v>16</v>
      </c>
      <c r="E37" s="16" t="s">
        <v>16</v>
      </c>
      <c r="F37" s="17" t="s">
        <v>106</v>
      </c>
      <c r="G37" s="17" t="s">
        <v>107</v>
      </c>
      <c r="H37" s="70">
        <v>0.95</v>
      </c>
      <c r="I37" s="46">
        <f>SUM('May 2016:April 2017'!I37)</f>
        <v>2</v>
      </c>
      <c r="J37" s="46">
        <f>SUM('May 2016:April 2017'!J37)</f>
        <v>2</v>
      </c>
      <c r="K37" s="47">
        <f t="shared" si="3"/>
        <v>1</v>
      </c>
      <c r="L37" s="32"/>
      <c r="M37" s="50"/>
    </row>
    <row r="38" spans="1:13" ht="45" hidden="1" x14ac:dyDescent="0.25">
      <c r="A38" s="19" t="s">
        <v>86</v>
      </c>
      <c r="B38" s="20" t="s">
        <v>87</v>
      </c>
      <c r="C38" s="221">
        <v>36</v>
      </c>
      <c r="D38" s="220" t="s">
        <v>16</v>
      </c>
      <c r="E38" s="22" t="s">
        <v>17</v>
      </c>
      <c r="F38" s="23" t="s">
        <v>108</v>
      </c>
      <c r="G38" s="23" t="s">
        <v>109</v>
      </c>
      <c r="H38" s="70">
        <v>0.95</v>
      </c>
      <c r="I38" s="46">
        <f>SUM('May 2016:April 2017'!I38)</f>
        <v>1</v>
      </c>
      <c r="J38" s="46">
        <f>SUM('May 2016:April 2017'!J38)</f>
        <v>1</v>
      </c>
      <c r="K38" s="47">
        <f t="shared" si="3"/>
        <v>1</v>
      </c>
      <c r="L38" s="32"/>
      <c r="M38" s="43"/>
    </row>
    <row r="39" spans="1:13" ht="45" hidden="1" x14ac:dyDescent="0.25">
      <c r="A39" s="13" t="s">
        <v>86</v>
      </c>
      <c r="B39" s="14" t="s">
        <v>87</v>
      </c>
      <c r="C39" s="222">
        <v>37</v>
      </c>
      <c r="D39" s="219" t="s">
        <v>16</v>
      </c>
      <c r="E39" s="16" t="s">
        <v>17</v>
      </c>
      <c r="F39" s="17" t="s">
        <v>110</v>
      </c>
      <c r="G39" s="17" t="s">
        <v>109</v>
      </c>
      <c r="H39" s="70">
        <v>0.95</v>
      </c>
      <c r="I39" s="46">
        <f>SUM('May 2016:April 2017'!I39)</f>
        <v>10</v>
      </c>
      <c r="J39" s="46">
        <f>SUM('May 2016:April 2017'!J39)</f>
        <v>10</v>
      </c>
      <c r="K39" s="47">
        <f t="shared" si="3"/>
        <v>1</v>
      </c>
      <c r="L39" s="32"/>
      <c r="M39" s="43"/>
    </row>
    <row r="40" spans="1:13" ht="45" hidden="1" x14ac:dyDescent="0.25">
      <c r="A40" s="19" t="s">
        <v>101</v>
      </c>
      <c r="B40" s="20" t="s">
        <v>15</v>
      </c>
      <c r="C40" s="220">
        <v>38</v>
      </c>
      <c r="D40" s="220" t="s">
        <v>16</v>
      </c>
      <c r="E40" s="22" t="s">
        <v>17</v>
      </c>
      <c r="F40" s="23" t="s">
        <v>111</v>
      </c>
      <c r="G40" s="23" t="s">
        <v>112</v>
      </c>
      <c r="H40" s="70">
        <v>0.95</v>
      </c>
      <c r="I40" s="46">
        <f>SUM('May 2016:April 2017'!I40)</f>
        <v>0</v>
      </c>
      <c r="J40" s="46">
        <f>SUM('May 2016:April 2017'!J40)</f>
        <v>0</v>
      </c>
      <c r="K40" s="47" t="e">
        <f t="shared" si="3"/>
        <v>#DIV/0!</v>
      </c>
      <c r="L40" s="51"/>
      <c r="M40" s="50"/>
    </row>
    <row r="41" spans="1:13" ht="45" hidden="1" x14ac:dyDescent="0.25">
      <c r="A41" s="13" t="s">
        <v>101</v>
      </c>
      <c r="B41" s="14" t="s">
        <v>15</v>
      </c>
      <c r="C41" s="219">
        <v>39</v>
      </c>
      <c r="D41" s="219" t="s">
        <v>16</v>
      </c>
      <c r="E41" s="16" t="s">
        <v>17</v>
      </c>
      <c r="F41" s="17" t="s">
        <v>113</v>
      </c>
      <c r="G41" s="17" t="s">
        <v>114</v>
      </c>
      <c r="H41" s="70">
        <v>0.95</v>
      </c>
      <c r="I41" s="46">
        <f>SUM('May 2016:April 2017'!I41)</f>
        <v>0</v>
      </c>
      <c r="J41" s="46">
        <f>SUM('May 2016:April 2017'!J41)</f>
        <v>0</v>
      </c>
      <c r="K41" s="47" t="e">
        <f t="shared" si="3"/>
        <v>#DIV/0!</v>
      </c>
      <c r="L41" s="51"/>
      <c r="M41" s="50"/>
    </row>
    <row r="42" spans="1:13" ht="45" hidden="1" x14ac:dyDescent="0.25">
      <c r="A42" s="19" t="s">
        <v>101</v>
      </c>
      <c r="B42" s="20" t="s">
        <v>15</v>
      </c>
      <c r="C42" s="220">
        <v>40</v>
      </c>
      <c r="D42" s="220" t="s">
        <v>16</v>
      </c>
      <c r="E42" s="22" t="s">
        <v>17</v>
      </c>
      <c r="F42" s="23" t="s">
        <v>115</v>
      </c>
      <c r="G42" s="23" t="s">
        <v>109</v>
      </c>
      <c r="H42" s="70">
        <v>0.95</v>
      </c>
      <c r="I42" s="46">
        <f>SUM('May 2016:April 2017'!I42)</f>
        <v>0</v>
      </c>
      <c r="J42" s="46">
        <f>SUM('May 2016:April 2017'!J42)</f>
        <v>0</v>
      </c>
      <c r="K42" s="47" t="e">
        <f t="shared" si="3"/>
        <v>#DIV/0!</v>
      </c>
      <c r="L42" s="51"/>
      <c r="M42" s="50"/>
    </row>
    <row r="43" spans="1:13" ht="45" hidden="1" x14ac:dyDescent="0.25">
      <c r="A43" s="13" t="s">
        <v>101</v>
      </c>
      <c r="B43" s="14" t="s">
        <v>15</v>
      </c>
      <c r="C43" s="219">
        <v>41</v>
      </c>
      <c r="D43" s="219" t="s">
        <v>16</v>
      </c>
      <c r="E43" s="16" t="s">
        <v>17</v>
      </c>
      <c r="F43" s="17" t="s">
        <v>116</v>
      </c>
      <c r="G43" s="17" t="s">
        <v>117</v>
      </c>
      <c r="H43" s="70">
        <v>0.97</v>
      </c>
      <c r="I43" s="46">
        <f>SUM('May 2016:April 2017'!I43)</f>
        <v>248</v>
      </c>
      <c r="J43" s="46">
        <f>SUM('May 2016:April 2017'!J43)</f>
        <v>248</v>
      </c>
      <c r="K43" s="47">
        <f t="shared" si="3"/>
        <v>1</v>
      </c>
      <c r="L43" s="51"/>
      <c r="M43" s="50"/>
    </row>
    <row r="44" spans="1:13" ht="60" hidden="1" x14ac:dyDescent="0.25">
      <c r="A44" s="19" t="s">
        <v>86</v>
      </c>
      <c r="B44" s="20" t="s">
        <v>87</v>
      </c>
      <c r="C44" s="221">
        <v>42</v>
      </c>
      <c r="D44" s="220" t="s">
        <v>16</v>
      </c>
      <c r="E44" s="22" t="s">
        <v>17</v>
      </c>
      <c r="F44" s="23" t="s">
        <v>118</v>
      </c>
      <c r="G44" s="23" t="s">
        <v>119</v>
      </c>
      <c r="H44" s="70">
        <v>0.98</v>
      </c>
      <c r="I44" s="46">
        <f>SUM('May 2016:April 2017'!I44)</f>
        <v>3908</v>
      </c>
      <c r="J44" s="46">
        <f>SUM('May 2016:April 2017'!J44)</f>
        <v>3908</v>
      </c>
      <c r="K44" s="47">
        <f t="shared" si="3"/>
        <v>1</v>
      </c>
      <c r="L44" s="32"/>
      <c r="M44" s="43"/>
    </row>
    <row r="45" spans="1:13" ht="45" hidden="1" x14ac:dyDescent="0.25">
      <c r="A45" s="13" t="s">
        <v>86</v>
      </c>
      <c r="B45" s="14" t="s">
        <v>87</v>
      </c>
      <c r="C45" s="222">
        <v>43</v>
      </c>
      <c r="D45" s="219" t="s">
        <v>16</v>
      </c>
      <c r="E45" s="16" t="s">
        <v>16</v>
      </c>
      <c r="F45" s="17" t="s">
        <v>118</v>
      </c>
      <c r="G45" s="17" t="s">
        <v>120</v>
      </c>
      <c r="H45" s="70">
        <v>0.98</v>
      </c>
      <c r="I45" s="46">
        <f>SUM('May 2016:April 2017'!I45)</f>
        <v>13530</v>
      </c>
      <c r="J45" s="46">
        <f>SUM('May 2016:April 2017'!J45)</f>
        <v>13530</v>
      </c>
      <c r="K45" s="47">
        <f t="shared" si="3"/>
        <v>1</v>
      </c>
      <c r="L45" s="32"/>
      <c r="M45" s="43"/>
    </row>
    <row r="46" spans="1:13" ht="60" x14ac:dyDescent="0.25">
      <c r="A46" s="19" t="s">
        <v>86</v>
      </c>
      <c r="B46" s="20" t="s">
        <v>87</v>
      </c>
      <c r="C46" s="221">
        <v>44</v>
      </c>
      <c r="D46" s="220" t="s">
        <v>16</v>
      </c>
      <c r="E46" s="22" t="s">
        <v>50</v>
      </c>
      <c r="F46" s="23" t="s">
        <v>121</v>
      </c>
      <c r="G46" s="23" t="s">
        <v>122</v>
      </c>
      <c r="H46" s="70">
        <v>0.98</v>
      </c>
      <c r="I46" s="46">
        <f>SUM('May 2016:April 2017'!I46)</f>
        <v>11</v>
      </c>
      <c r="J46" s="46">
        <f>SUM('May 2016:April 2017'!J46)</f>
        <v>11</v>
      </c>
      <c r="K46" s="47">
        <f t="shared" ref="K46:K48" si="4">IF(J46=0,"-",I46/J46)</f>
        <v>1</v>
      </c>
      <c r="L46" s="32"/>
      <c r="M46" s="55"/>
    </row>
    <row r="47" spans="1:13" ht="45" x14ac:dyDescent="0.25">
      <c r="A47" s="13" t="s">
        <v>86</v>
      </c>
      <c r="B47" s="14" t="s">
        <v>87</v>
      </c>
      <c r="C47" s="222">
        <v>45</v>
      </c>
      <c r="D47" s="219" t="s">
        <v>16</v>
      </c>
      <c r="E47" s="16" t="s">
        <v>50</v>
      </c>
      <c r="F47" s="17" t="s">
        <v>123</v>
      </c>
      <c r="G47" s="17" t="s">
        <v>124</v>
      </c>
      <c r="H47" s="70">
        <v>0.9</v>
      </c>
      <c r="I47" s="46">
        <f>SUM('May 2016:April 2017'!I47)</f>
        <v>6</v>
      </c>
      <c r="J47" s="46">
        <f>SUM('May 2016:April 2017'!J47)</f>
        <v>6</v>
      </c>
      <c r="K47" s="47">
        <f t="shared" si="4"/>
        <v>1</v>
      </c>
      <c r="L47" s="32"/>
      <c r="M47" s="55"/>
    </row>
    <row r="48" spans="1:13" ht="75" x14ac:dyDescent="0.25">
      <c r="A48" s="19" t="s">
        <v>86</v>
      </c>
      <c r="B48" s="20" t="s">
        <v>87</v>
      </c>
      <c r="C48" s="221">
        <v>46</v>
      </c>
      <c r="D48" s="220" t="s">
        <v>16</v>
      </c>
      <c r="E48" s="22" t="s">
        <v>50</v>
      </c>
      <c r="F48" s="23" t="s">
        <v>125</v>
      </c>
      <c r="G48" s="23" t="s">
        <v>126</v>
      </c>
      <c r="H48" s="70">
        <v>0.99</v>
      </c>
      <c r="I48" s="46">
        <f>SUM('May 2016:April 2017'!I48)</f>
        <v>94</v>
      </c>
      <c r="J48" s="46">
        <f>SUM('May 2016:April 2017'!J48)</f>
        <v>94</v>
      </c>
      <c r="K48" s="47">
        <f t="shared" si="4"/>
        <v>1</v>
      </c>
      <c r="L48" s="32"/>
      <c r="M48" s="55"/>
    </row>
    <row r="49" spans="1:13" ht="45" hidden="1" x14ac:dyDescent="0.25">
      <c r="A49" s="13" t="s">
        <v>127</v>
      </c>
      <c r="B49" s="14" t="s">
        <v>28</v>
      </c>
      <c r="C49" s="219">
        <v>47</v>
      </c>
      <c r="D49" s="219" t="s">
        <v>16</v>
      </c>
      <c r="E49" s="16" t="s">
        <v>16</v>
      </c>
      <c r="F49" s="17" t="s">
        <v>128</v>
      </c>
      <c r="G49" s="17" t="s">
        <v>129</v>
      </c>
      <c r="H49" s="70">
        <v>0.95</v>
      </c>
      <c r="I49" s="46">
        <f>SUM('May 2016:April 2017'!I49)</f>
        <v>924</v>
      </c>
      <c r="J49" s="46">
        <f>SUM('May 2016:April 2017'!J49)</f>
        <v>924</v>
      </c>
      <c r="K49" s="47">
        <f t="shared" si="3"/>
        <v>1</v>
      </c>
      <c r="L49" s="32"/>
      <c r="M49" s="53"/>
    </row>
    <row r="50" spans="1:13" ht="45" hidden="1" x14ac:dyDescent="0.25">
      <c r="A50" s="19" t="s">
        <v>127</v>
      </c>
      <c r="B50" s="20" t="s">
        <v>28</v>
      </c>
      <c r="C50" s="220">
        <v>48</v>
      </c>
      <c r="D50" s="220" t="s">
        <v>16</v>
      </c>
      <c r="E50" s="22" t="s">
        <v>16</v>
      </c>
      <c r="F50" s="23" t="s">
        <v>130</v>
      </c>
      <c r="G50" s="23" t="s">
        <v>129</v>
      </c>
      <c r="H50" s="70">
        <v>0.9</v>
      </c>
      <c r="I50" s="46">
        <f>SUM('May 2016:April 2017'!I50)</f>
        <v>4</v>
      </c>
      <c r="J50" s="46">
        <f>SUM('May 2016:April 2017'!J50)</f>
        <v>4</v>
      </c>
      <c r="K50" s="47">
        <f t="shared" si="3"/>
        <v>1</v>
      </c>
      <c r="L50" s="32"/>
      <c r="M50" s="43"/>
    </row>
    <row r="51" spans="1:13" ht="75" hidden="1" x14ac:dyDescent="0.25">
      <c r="A51" s="13" t="s">
        <v>127</v>
      </c>
      <c r="B51" s="14" t="s">
        <v>15</v>
      </c>
      <c r="C51" s="219">
        <v>49</v>
      </c>
      <c r="D51" s="219" t="s">
        <v>16</v>
      </c>
      <c r="E51" s="16" t="s">
        <v>17</v>
      </c>
      <c r="F51" s="17" t="s">
        <v>131</v>
      </c>
      <c r="G51" s="17" t="s">
        <v>132</v>
      </c>
      <c r="H51" s="70">
        <v>0.95</v>
      </c>
      <c r="I51" s="46">
        <f>SUM('May 2016:April 2017'!I51)</f>
        <v>1</v>
      </c>
      <c r="J51" s="46">
        <f>SUM('May 2016:April 2017'!J51)</f>
        <v>1</v>
      </c>
      <c r="K51" s="47">
        <f t="shared" si="3"/>
        <v>1</v>
      </c>
      <c r="L51" s="51"/>
      <c r="M51" s="50"/>
    </row>
    <row r="52" spans="1:13" ht="42.75" x14ac:dyDescent="0.25">
      <c r="A52" s="19" t="s">
        <v>40</v>
      </c>
      <c r="B52" s="20" t="s">
        <v>28</v>
      </c>
      <c r="C52" s="220">
        <v>51</v>
      </c>
      <c r="D52" s="220" t="s">
        <v>16</v>
      </c>
      <c r="E52" s="22" t="s">
        <v>50</v>
      </c>
      <c r="F52" s="23" t="s">
        <v>133</v>
      </c>
      <c r="G52" s="23" t="s">
        <v>58</v>
      </c>
      <c r="H52" s="70">
        <v>0.98</v>
      </c>
      <c r="I52" s="46"/>
      <c r="J52" s="46"/>
      <c r="K52" s="47" t="s">
        <v>321</v>
      </c>
      <c r="L52" s="32"/>
      <c r="M52" s="55"/>
    </row>
    <row r="53" spans="1:13" ht="45" hidden="1" x14ac:dyDescent="0.25">
      <c r="A53" s="13" t="s">
        <v>134</v>
      </c>
      <c r="B53" s="14" t="s">
        <v>28</v>
      </c>
      <c r="C53" s="219">
        <v>52</v>
      </c>
      <c r="D53" s="219" t="s">
        <v>16</v>
      </c>
      <c r="E53" s="16" t="s">
        <v>17</v>
      </c>
      <c r="F53" s="17" t="s">
        <v>135</v>
      </c>
      <c r="G53" s="17" t="s">
        <v>136</v>
      </c>
      <c r="H53" s="70">
        <v>0.75</v>
      </c>
      <c r="I53" s="46">
        <f>SUM('May 2016:April 2017'!I53)</f>
        <v>1472.3</v>
      </c>
      <c r="J53" s="46">
        <f>SUM('May 2016:April 2017'!J53)</f>
        <v>1894</v>
      </c>
      <c r="K53" s="47">
        <f t="shared" si="3"/>
        <v>0.77734952481520592</v>
      </c>
      <c r="L53" s="32"/>
      <c r="M53" s="43"/>
    </row>
    <row r="54" spans="1:13" ht="57" hidden="1" x14ac:dyDescent="0.25">
      <c r="A54" s="19" t="s">
        <v>134</v>
      </c>
      <c r="B54" s="20" t="s">
        <v>28</v>
      </c>
      <c r="C54" s="220">
        <v>53</v>
      </c>
      <c r="D54" s="220" t="s">
        <v>17</v>
      </c>
      <c r="E54" s="22" t="s">
        <v>17</v>
      </c>
      <c r="F54" s="30" t="s">
        <v>137</v>
      </c>
      <c r="G54" s="30" t="s">
        <v>138</v>
      </c>
      <c r="H54" s="70"/>
      <c r="I54" s="46">
        <f>SUM('May 2016:April 2017'!I54)</f>
        <v>195</v>
      </c>
      <c r="J54" s="46">
        <f>SUM('May 2016:April 2017'!J54)</f>
        <v>207</v>
      </c>
      <c r="K54" s="47">
        <f t="shared" si="3"/>
        <v>0.94202898550724634</v>
      </c>
      <c r="L54" s="32"/>
      <c r="M54" s="43"/>
    </row>
    <row r="55" spans="1:13" ht="90.75" hidden="1" thickBot="1" x14ac:dyDescent="0.3">
      <c r="A55" s="13" t="s">
        <v>139</v>
      </c>
      <c r="B55" s="39" t="s">
        <v>28</v>
      </c>
      <c r="C55" s="219">
        <v>54</v>
      </c>
      <c r="D55" s="223" t="s">
        <v>16</v>
      </c>
      <c r="E55" s="16" t="s">
        <v>16</v>
      </c>
      <c r="F55" s="17" t="s">
        <v>140</v>
      </c>
      <c r="G55" s="17" t="s">
        <v>58</v>
      </c>
      <c r="H55" s="70"/>
      <c r="I55" s="46">
        <f>SUM('May 2016:April 2017'!I55)</f>
        <v>100</v>
      </c>
      <c r="J55" s="46">
        <f>SUM('May 2016:April 2017'!J55)</f>
        <v>100</v>
      </c>
      <c r="K55" s="47">
        <f t="shared" si="3"/>
        <v>1</v>
      </c>
      <c r="L55" s="32"/>
      <c r="M55" s="55"/>
    </row>
    <row r="56" spans="1:13" hidden="1" x14ac:dyDescent="0.25">
      <c r="C56" s="216"/>
      <c r="H56" s="44" t="s">
        <v>141</v>
      </c>
      <c r="M56" s="2"/>
    </row>
    <row r="59" spans="1:13" x14ac:dyDescent="0.25">
      <c r="A59" s="137"/>
    </row>
  </sheetData>
  <autoFilter ref="A3:M56">
    <filterColumn colId="4">
      <filters>
        <filter val="A"/>
      </filters>
    </filterColumn>
    <sortState ref="A4:M56">
      <sortCondition ref="C3:C56"/>
    </sortState>
  </autoFilter>
  <mergeCells count="1">
    <mergeCell ref="I2:J2"/>
  </mergeCells>
  <conditionalFormatting sqref="J56">
    <cfRule type="iconSet" priority="1">
      <iconSet iconSet="3Arrows">
        <cfvo type="percent" val="0"/>
        <cfvo type="percent" val="99.5"/>
        <cfvo type="percent" val="99.5"/>
      </iconSet>
    </cfRule>
  </conditionalFormatting>
  <pageMargins left="0.23622047244094491" right="0.19685039370078741" top="0.23622047244094491" bottom="0.23622047244094491" header="0.31496062992125984" footer="0.31496062992125984"/>
  <pageSetup paperSize="8"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57"/>
  <sheetViews>
    <sheetView topLeftCell="C49" zoomScale="70" zoomScaleNormal="70" workbookViewId="0">
      <selection activeCell="G52" sqref="G52"/>
    </sheetView>
  </sheetViews>
  <sheetFormatPr defaultRowHeight="15.75" x14ac:dyDescent="0.25"/>
  <cols>
    <col min="1" max="1" width="16.85546875" style="2" customWidth="1"/>
    <col min="2" max="2" width="13.7109375" style="5" customWidth="1"/>
    <col min="3" max="3" width="9.140625" style="5"/>
    <col min="4" max="4" width="18.7109375" style="6" bestFit="1" customWidth="1"/>
    <col min="5" max="5" width="19.42578125" style="2" customWidth="1"/>
    <col min="6" max="6" width="32.140625" style="2" customWidth="1"/>
    <col min="7" max="7" width="31.42578125" style="2" customWidth="1"/>
    <col min="8" max="8" width="18.7109375" style="2" customWidth="1"/>
    <col min="9" max="9" width="17.140625" style="74" customWidth="1"/>
    <col min="10" max="10" width="18.5703125" style="74" customWidth="1"/>
    <col min="11" max="11" width="21.140625" style="74" customWidth="1"/>
    <col min="12" max="12" width="22.28515625" style="74" customWidth="1"/>
    <col min="13" max="13" width="27.5703125" style="74" customWidth="1"/>
    <col min="14" max="14" width="17.140625" style="74" customWidth="1"/>
    <col min="15" max="15" width="18.5703125" style="74" customWidth="1"/>
    <col min="16" max="16" width="22.85546875" style="74" customWidth="1"/>
    <col min="17" max="18" width="0" hidden="1" customWidth="1"/>
    <col min="19" max="16384" width="9.140625" style="4"/>
  </cols>
  <sheetData>
    <row r="1" spans="1:16" ht="72.75" customHeight="1" thickBot="1" x14ac:dyDescent="0.3">
      <c r="A1" s="607" t="s">
        <v>163</v>
      </c>
      <c r="B1" s="607"/>
      <c r="C1" s="607"/>
      <c r="D1" s="607"/>
      <c r="E1" s="607"/>
      <c r="F1" s="607"/>
      <c r="K1" s="75"/>
      <c r="P1" s="75"/>
    </row>
    <row r="2" spans="1:16" ht="30.75" customHeight="1" thickBot="1" x14ac:dyDescent="0.3">
      <c r="G2" s="7"/>
      <c r="H2" s="3"/>
      <c r="I2" s="608" t="s">
        <v>162</v>
      </c>
      <c r="J2" s="609"/>
      <c r="K2" s="610"/>
    </row>
    <row r="3" spans="1:16" ht="49.5" customHeight="1" x14ac:dyDescent="0.25">
      <c r="A3" s="527" t="s">
        <v>1</v>
      </c>
      <c r="B3" s="528" t="s">
        <v>2</v>
      </c>
      <c r="C3" s="528" t="s">
        <v>3</v>
      </c>
      <c r="D3" s="528" t="s">
        <v>4</v>
      </c>
      <c r="E3" s="528" t="s">
        <v>5</v>
      </c>
      <c r="F3" s="528" t="s">
        <v>6</v>
      </c>
      <c r="G3" s="528" t="s">
        <v>7</v>
      </c>
      <c r="H3" s="529" t="s">
        <v>8</v>
      </c>
      <c r="I3" s="530" t="s">
        <v>9</v>
      </c>
      <c r="J3" s="530" t="s">
        <v>10</v>
      </c>
      <c r="K3" s="526" t="s">
        <v>11</v>
      </c>
      <c r="L3" s="531" t="s">
        <v>12</v>
      </c>
      <c r="M3" s="531" t="s">
        <v>13</v>
      </c>
    </row>
    <row r="4" spans="1:16" ht="91.5" customHeight="1" x14ac:dyDescent="0.25">
      <c r="A4" s="160" t="s">
        <v>14</v>
      </c>
      <c r="B4" s="84" t="s">
        <v>15</v>
      </c>
      <c r="C4" s="76">
        <v>1</v>
      </c>
      <c r="D4" s="76" t="s">
        <v>16</v>
      </c>
      <c r="E4" s="76" t="s">
        <v>17</v>
      </c>
      <c r="F4" s="77" t="s">
        <v>18</v>
      </c>
      <c r="G4" s="77" t="s">
        <v>19</v>
      </c>
      <c r="H4" s="532">
        <v>0.995</v>
      </c>
      <c r="I4" s="187">
        <v>720</v>
      </c>
      <c r="J4" s="187">
        <v>720</v>
      </c>
      <c r="K4" s="471">
        <f t="shared" ref="K4:K35" si="0">I4/J4</f>
        <v>1</v>
      </c>
      <c r="L4" s="122"/>
      <c r="M4" s="149" t="s">
        <v>235</v>
      </c>
    </row>
    <row r="5" spans="1:16" ht="94.5" x14ac:dyDescent="0.25">
      <c r="A5" s="160" t="s">
        <v>14</v>
      </c>
      <c r="B5" s="84" t="s">
        <v>15</v>
      </c>
      <c r="C5" s="76">
        <v>2</v>
      </c>
      <c r="D5" s="76" t="s">
        <v>16</v>
      </c>
      <c r="E5" s="76" t="s">
        <v>17</v>
      </c>
      <c r="F5" s="77" t="s">
        <v>20</v>
      </c>
      <c r="G5" s="77" t="s">
        <v>21</v>
      </c>
      <c r="H5" s="532">
        <v>0.95</v>
      </c>
      <c r="I5" s="185">
        <v>185</v>
      </c>
      <c r="J5" s="185">
        <v>192</v>
      </c>
      <c r="K5" s="471">
        <f t="shared" si="0"/>
        <v>0.96354166666666663</v>
      </c>
      <c r="L5" s="205"/>
      <c r="M5" s="186" t="s">
        <v>236</v>
      </c>
    </row>
    <row r="6" spans="1:16" ht="94.5" x14ac:dyDescent="0.25">
      <c r="A6" s="162" t="s">
        <v>22</v>
      </c>
      <c r="B6" s="85" t="s">
        <v>15</v>
      </c>
      <c r="C6" s="78">
        <v>3</v>
      </c>
      <c r="D6" s="78" t="s">
        <v>16</v>
      </c>
      <c r="E6" s="78" t="s">
        <v>17</v>
      </c>
      <c r="F6" s="79" t="s">
        <v>23</v>
      </c>
      <c r="G6" s="79" t="s">
        <v>24</v>
      </c>
      <c r="H6" s="532">
        <v>0.95</v>
      </c>
      <c r="I6" s="187">
        <v>51</v>
      </c>
      <c r="J6" s="187">
        <v>51</v>
      </c>
      <c r="K6" s="471">
        <f t="shared" si="0"/>
        <v>1</v>
      </c>
      <c r="L6" s="332"/>
      <c r="M6" s="149" t="s">
        <v>237</v>
      </c>
    </row>
    <row r="7" spans="1:16" ht="94.5" x14ac:dyDescent="0.25">
      <c r="A7" s="160" t="s">
        <v>14</v>
      </c>
      <c r="B7" s="84" t="s">
        <v>15</v>
      </c>
      <c r="C7" s="76">
        <v>4</v>
      </c>
      <c r="D7" s="76" t="s">
        <v>16</v>
      </c>
      <c r="E7" s="76" t="s">
        <v>17</v>
      </c>
      <c r="F7" s="77" t="s">
        <v>25</v>
      </c>
      <c r="G7" s="77" t="s">
        <v>26</v>
      </c>
      <c r="H7" s="532">
        <v>0.95</v>
      </c>
      <c r="I7" s="185">
        <v>61</v>
      </c>
      <c r="J7" s="185">
        <v>61</v>
      </c>
      <c r="K7" s="471">
        <f t="shared" si="0"/>
        <v>1</v>
      </c>
      <c r="L7" s="333"/>
      <c r="M7" s="189" t="s">
        <v>238</v>
      </c>
    </row>
    <row r="8" spans="1:16" ht="157.5" x14ac:dyDescent="0.25">
      <c r="A8" s="162" t="s">
        <v>27</v>
      </c>
      <c r="B8" s="85" t="s">
        <v>28</v>
      </c>
      <c r="C8" s="78">
        <v>5</v>
      </c>
      <c r="D8" s="78" t="s">
        <v>16</v>
      </c>
      <c r="E8" s="78" t="s">
        <v>16</v>
      </c>
      <c r="F8" s="79" t="s">
        <v>29</v>
      </c>
      <c r="G8" s="79" t="s">
        <v>30</v>
      </c>
      <c r="H8" s="532">
        <v>0.95</v>
      </c>
      <c r="I8" s="181">
        <v>8</v>
      </c>
      <c r="J8" s="181">
        <v>8</v>
      </c>
      <c r="K8" s="471">
        <f t="shared" si="0"/>
        <v>1</v>
      </c>
      <c r="L8" s="158"/>
      <c r="M8" s="189" t="s">
        <v>251</v>
      </c>
    </row>
    <row r="9" spans="1:16" ht="78.75" x14ac:dyDescent="0.25">
      <c r="A9" s="160" t="s">
        <v>31</v>
      </c>
      <c r="B9" s="84" t="s">
        <v>28</v>
      </c>
      <c r="C9" s="76">
        <v>6</v>
      </c>
      <c r="D9" s="76" t="s">
        <v>16</v>
      </c>
      <c r="E9" s="76" t="s">
        <v>16</v>
      </c>
      <c r="F9" s="77" t="s">
        <v>32</v>
      </c>
      <c r="G9" s="77" t="s">
        <v>33</v>
      </c>
      <c r="H9" s="532">
        <v>0.95</v>
      </c>
      <c r="I9" s="190">
        <v>1</v>
      </c>
      <c r="J9" s="190">
        <v>1</v>
      </c>
      <c r="K9" s="471">
        <f t="shared" si="0"/>
        <v>1</v>
      </c>
      <c r="L9" s="151"/>
      <c r="M9" s="189" t="s">
        <v>252</v>
      </c>
    </row>
    <row r="10" spans="1:16" ht="94.5" x14ac:dyDescent="0.25">
      <c r="A10" s="162" t="s">
        <v>34</v>
      </c>
      <c r="B10" s="85" t="s">
        <v>28</v>
      </c>
      <c r="C10" s="78">
        <v>7</v>
      </c>
      <c r="D10" s="78" t="s">
        <v>16</v>
      </c>
      <c r="E10" s="78" t="s">
        <v>17</v>
      </c>
      <c r="F10" s="79" t="s">
        <v>35</v>
      </c>
      <c r="G10" s="79" t="s">
        <v>36</v>
      </c>
      <c r="H10" s="532">
        <v>0.99</v>
      </c>
      <c r="I10" s="191">
        <v>4</v>
      </c>
      <c r="J10" s="191">
        <v>4</v>
      </c>
      <c r="K10" s="471">
        <f t="shared" si="0"/>
        <v>1</v>
      </c>
      <c r="L10" s="150"/>
      <c r="M10" s="153" t="s">
        <v>253</v>
      </c>
    </row>
    <row r="11" spans="1:16" ht="141.75" x14ac:dyDescent="0.25">
      <c r="A11" s="160" t="s">
        <v>37</v>
      </c>
      <c r="B11" s="84" t="s">
        <v>28</v>
      </c>
      <c r="C11" s="76">
        <v>8</v>
      </c>
      <c r="D11" s="76" t="s">
        <v>16</v>
      </c>
      <c r="E11" s="76" t="s">
        <v>17</v>
      </c>
      <c r="F11" s="77" t="s">
        <v>38</v>
      </c>
      <c r="G11" s="77" t="s">
        <v>39</v>
      </c>
      <c r="H11" s="532">
        <v>1</v>
      </c>
      <c r="I11" s="190">
        <v>4</v>
      </c>
      <c r="J11" s="190">
        <v>4</v>
      </c>
      <c r="K11" s="471">
        <f t="shared" si="0"/>
        <v>1</v>
      </c>
      <c r="L11" s="151"/>
      <c r="M11" s="153" t="s">
        <v>254</v>
      </c>
    </row>
    <row r="12" spans="1:16" ht="126" x14ac:dyDescent="0.25">
      <c r="A12" s="162" t="s">
        <v>40</v>
      </c>
      <c r="B12" s="85" t="s">
        <v>15</v>
      </c>
      <c r="C12" s="78">
        <v>9</v>
      </c>
      <c r="D12" s="78" t="s">
        <v>16</v>
      </c>
      <c r="E12" s="78" t="s">
        <v>16</v>
      </c>
      <c r="F12" s="79" t="s">
        <v>41</v>
      </c>
      <c r="G12" s="79" t="s">
        <v>42</v>
      </c>
      <c r="H12" s="532">
        <v>0.98</v>
      </c>
      <c r="I12" s="187">
        <v>4</v>
      </c>
      <c r="J12" s="187">
        <v>4</v>
      </c>
      <c r="K12" s="471">
        <f t="shared" si="0"/>
        <v>1</v>
      </c>
      <c r="L12" s="122"/>
      <c r="M12" s="149" t="s">
        <v>240</v>
      </c>
    </row>
    <row r="13" spans="1:16" ht="126" x14ac:dyDescent="0.25">
      <c r="A13" s="160" t="s">
        <v>43</v>
      </c>
      <c r="B13" s="84" t="s">
        <v>15</v>
      </c>
      <c r="C13" s="76">
        <v>10</v>
      </c>
      <c r="D13" s="76" t="s">
        <v>16</v>
      </c>
      <c r="E13" s="76" t="s">
        <v>17</v>
      </c>
      <c r="F13" s="77" t="s">
        <v>44</v>
      </c>
      <c r="G13" s="77" t="s">
        <v>45</v>
      </c>
      <c r="H13" s="532">
        <v>0.98</v>
      </c>
      <c r="I13" s="185">
        <v>21</v>
      </c>
      <c r="J13" s="185">
        <v>21</v>
      </c>
      <c r="K13" s="471">
        <f t="shared" si="0"/>
        <v>1</v>
      </c>
      <c r="L13" s="333"/>
      <c r="M13" s="189" t="s">
        <v>241</v>
      </c>
    </row>
    <row r="14" spans="1:16" ht="168" customHeight="1" x14ac:dyDescent="0.25">
      <c r="A14" s="162" t="s">
        <v>46</v>
      </c>
      <c r="B14" s="85" t="s">
        <v>15</v>
      </c>
      <c r="C14" s="78">
        <v>11</v>
      </c>
      <c r="D14" s="78" t="s">
        <v>16</v>
      </c>
      <c r="E14" s="78" t="s">
        <v>17</v>
      </c>
      <c r="F14" s="79" t="s">
        <v>47</v>
      </c>
      <c r="G14" s="79" t="s">
        <v>48</v>
      </c>
      <c r="H14" s="532">
        <v>0.97</v>
      </c>
      <c r="I14" s="187">
        <v>219</v>
      </c>
      <c r="J14" s="187">
        <v>220</v>
      </c>
      <c r="K14" s="471">
        <f t="shared" si="0"/>
        <v>0.99545454545454548</v>
      </c>
      <c r="L14" s="122"/>
      <c r="M14" s="149" t="s">
        <v>242</v>
      </c>
    </row>
    <row r="15" spans="1:16" ht="126" x14ac:dyDescent="0.25">
      <c r="A15" s="160" t="s">
        <v>49</v>
      </c>
      <c r="B15" s="84" t="s">
        <v>28</v>
      </c>
      <c r="C15" s="76">
        <v>12</v>
      </c>
      <c r="D15" s="76" t="s">
        <v>50</v>
      </c>
      <c r="E15" s="76" t="s">
        <v>50</v>
      </c>
      <c r="F15" s="77" t="s">
        <v>51</v>
      </c>
      <c r="G15" s="77" t="s">
        <v>52</v>
      </c>
      <c r="H15" s="532">
        <v>0.85</v>
      </c>
      <c r="I15" s="190">
        <v>0</v>
      </c>
      <c r="J15" s="190">
        <v>0</v>
      </c>
      <c r="K15" s="471"/>
      <c r="L15" s="151"/>
      <c r="M15" s="153" t="s">
        <v>243</v>
      </c>
    </row>
    <row r="16" spans="1:16" ht="63" x14ac:dyDescent="0.25">
      <c r="A16" s="162" t="s">
        <v>53</v>
      </c>
      <c r="B16" s="85" t="s">
        <v>28</v>
      </c>
      <c r="C16" s="78">
        <v>13</v>
      </c>
      <c r="D16" s="78" t="s">
        <v>50</v>
      </c>
      <c r="E16" s="78" t="s">
        <v>50</v>
      </c>
      <c r="F16" s="79" t="s">
        <v>54</v>
      </c>
      <c r="G16" s="80" t="s">
        <v>55</v>
      </c>
      <c r="H16" s="532">
        <v>0.85</v>
      </c>
      <c r="I16" s="181">
        <v>0</v>
      </c>
      <c r="J16" s="181">
        <v>0</v>
      </c>
      <c r="K16" s="471"/>
      <c r="L16" s="153"/>
      <c r="M16" s="153"/>
    </row>
    <row r="17" spans="1:16" ht="78.75" x14ac:dyDescent="0.25">
      <c r="A17" s="160" t="s">
        <v>56</v>
      </c>
      <c r="B17" s="84" t="s">
        <v>15</v>
      </c>
      <c r="C17" s="76">
        <v>14</v>
      </c>
      <c r="D17" s="76" t="s">
        <v>16</v>
      </c>
      <c r="E17" s="76" t="s">
        <v>50</v>
      </c>
      <c r="F17" s="77" t="s">
        <v>57</v>
      </c>
      <c r="G17" s="77" t="s">
        <v>58</v>
      </c>
      <c r="H17" s="532">
        <v>0.92</v>
      </c>
      <c r="I17" s="187">
        <v>55</v>
      </c>
      <c r="J17" s="187">
        <v>55</v>
      </c>
      <c r="K17" s="471">
        <f t="shared" si="0"/>
        <v>1</v>
      </c>
      <c r="L17" s="122"/>
      <c r="M17" s="334" t="s">
        <v>244</v>
      </c>
    </row>
    <row r="18" spans="1:16" ht="94.5" x14ac:dyDescent="0.25">
      <c r="A18" s="162" t="s">
        <v>59</v>
      </c>
      <c r="B18" s="85" t="s">
        <v>28</v>
      </c>
      <c r="C18" s="78">
        <v>15</v>
      </c>
      <c r="D18" s="78" t="s">
        <v>17</v>
      </c>
      <c r="E18" s="78" t="s">
        <v>50</v>
      </c>
      <c r="F18" s="79" t="s">
        <v>60</v>
      </c>
      <c r="G18" s="79" t="s">
        <v>61</v>
      </c>
      <c r="H18" s="532">
        <v>0.99</v>
      </c>
      <c r="I18" s="191">
        <v>0</v>
      </c>
      <c r="J18" s="191">
        <v>0</v>
      </c>
      <c r="K18" s="471"/>
      <c r="L18" s="150"/>
      <c r="M18" s="153" t="s">
        <v>213</v>
      </c>
    </row>
    <row r="19" spans="1:16" ht="94.5" x14ac:dyDescent="0.25">
      <c r="A19" s="160" t="s">
        <v>62</v>
      </c>
      <c r="B19" s="84" t="s">
        <v>28</v>
      </c>
      <c r="C19" s="76">
        <v>16</v>
      </c>
      <c r="D19" s="76" t="s">
        <v>16</v>
      </c>
      <c r="E19" s="76" t="s">
        <v>50</v>
      </c>
      <c r="F19" s="77" t="s">
        <v>63</v>
      </c>
      <c r="G19" s="77" t="s">
        <v>64</v>
      </c>
      <c r="H19" s="532">
        <v>0.95</v>
      </c>
      <c r="I19" s="181">
        <v>0</v>
      </c>
      <c r="J19" s="181">
        <v>0</v>
      </c>
      <c r="K19" s="471"/>
      <c r="L19" s="153"/>
      <c r="M19" s="153" t="s">
        <v>206</v>
      </c>
    </row>
    <row r="20" spans="1:16" ht="110.25" x14ac:dyDescent="0.25">
      <c r="A20" s="162" t="s">
        <v>62</v>
      </c>
      <c r="B20" s="85" t="s">
        <v>28</v>
      </c>
      <c r="C20" s="78">
        <v>17</v>
      </c>
      <c r="D20" s="78" t="s">
        <v>16</v>
      </c>
      <c r="E20" s="78" t="s">
        <v>16</v>
      </c>
      <c r="F20" s="79" t="s">
        <v>65</v>
      </c>
      <c r="G20" s="79" t="s">
        <v>66</v>
      </c>
      <c r="H20" s="532">
        <v>0.97</v>
      </c>
      <c r="I20" s="181">
        <v>3</v>
      </c>
      <c r="J20" s="181">
        <v>3</v>
      </c>
      <c r="K20" s="471">
        <f t="shared" si="0"/>
        <v>1</v>
      </c>
      <c r="L20" s="153"/>
      <c r="M20" s="153" t="s">
        <v>258</v>
      </c>
    </row>
    <row r="21" spans="1:16" s="154" customFormat="1" ht="94.5" x14ac:dyDescent="0.25">
      <c r="A21" s="160" t="s">
        <v>62</v>
      </c>
      <c r="B21" s="84" t="s">
        <v>28</v>
      </c>
      <c r="C21" s="76">
        <v>18</v>
      </c>
      <c r="D21" s="76" t="s">
        <v>16</v>
      </c>
      <c r="E21" s="76" t="s">
        <v>50</v>
      </c>
      <c r="F21" s="77" t="s">
        <v>67</v>
      </c>
      <c r="G21" s="77" t="s">
        <v>68</v>
      </c>
      <c r="H21" s="532">
        <v>0.97</v>
      </c>
      <c r="I21" s="181">
        <v>0</v>
      </c>
      <c r="J21" s="181">
        <v>0</v>
      </c>
      <c r="K21" s="471"/>
      <c r="L21" s="153"/>
      <c r="M21" s="153" t="s">
        <v>209</v>
      </c>
      <c r="N21" s="74"/>
      <c r="O21" s="74"/>
      <c r="P21" s="74"/>
    </row>
    <row r="22" spans="1:16" ht="94.5" x14ac:dyDescent="0.25">
      <c r="A22" s="162" t="s">
        <v>62</v>
      </c>
      <c r="B22" s="85" t="s">
        <v>28</v>
      </c>
      <c r="C22" s="78">
        <v>19</v>
      </c>
      <c r="D22" s="78" t="s">
        <v>16</v>
      </c>
      <c r="E22" s="78" t="s">
        <v>50</v>
      </c>
      <c r="F22" s="79" t="s">
        <v>69</v>
      </c>
      <c r="G22" s="79" t="s">
        <v>70</v>
      </c>
      <c r="H22" s="532">
        <v>0.99</v>
      </c>
      <c r="I22" s="181">
        <v>5</v>
      </c>
      <c r="J22" s="181">
        <v>5</v>
      </c>
      <c r="K22" s="471">
        <f t="shared" si="0"/>
        <v>1</v>
      </c>
      <c r="L22" s="153"/>
      <c r="M22" s="189" t="s">
        <v>259</v>
      </c>
    </row>
    <row r="23" spans="1:16" ht="94.5" x14ac:dyDescent="0.25">
      <c r="A23" s="160" t="s">
        <v>62</v>
      </c>
      <c r="B23" s="84" t="s">
        <v>28</v>
      </c>
      <c r="C23" s="76">
        <v>20</v>
      </c>
      <c r="D23" s="76" t="s">
        <v>16</v>
      </c>
      <c r="E23" s="76" t="s">
        <v>50</v>
      </c>
      <c r="F23" s="77" t="s">
        <v>71</v>
      </c>
      <c r="G23" s="77" t="s">
        <v>72</v>
      </c>
      <c r="H23" s="532">
        <v>0.99</v>
      </c>
      <c r="I23" s="181">
        <v>4</v>
      </c>
      <c r="J23" s="181">
        <v>4</v>
      </c>
      <c r="K23" s="471">
        <f t="shared" si="0"/>
        <v>1</v>
      </c>
      <c r="L23" s="153"/>
      <c r="M23" s="189" t="s">
        <v>260</v>
      </c>
    </row>
    <row r="24" spans="1:16" ht="63" x14ac:dyDescent="0.25">
      <c r="A24" s="162" t="s">
        <v>73</v>
      </c>
      <c r="B24" s="85" t="s">
        <v>15</v>
      </c>
      <c r="C24" s="78">
        <v>21</v>
      </c>
      <c r="D24" s="78" t="s">
        <v>16</v>
      </c>
      <c r="E24" s="78" t="s">
        <v>16</v>
      </c>
      <c r="F24" s="79" t="s">
        <v>74</v>
      </c>
      <c r="G24" s="79" t="s">
        <v>75</v>
      </c>
      <c r="H24" s="532" t="s">
        <v>76</v>
      </c>
      <c r="I24" s="187" t="s">
        <v>233</v>
      </c>
      <c r="J24" s="187" t="s">
        <v>233</v>
      </c>
      <c r="K24" s="471"/>
      <c r="L24" s="122"/>
      <c r="M24" s="329" t="s">
        <v>239</v>
      </c>
    </row>
    <row r="25" spans="1:16" ht="78.75" x14ac:dyDescent="0.25">
      <c r="A25" s="160" t="s">
        <v>77</v>
      </c>
      <c r="B25" s="84" t="s">
        <v>15</v>
      </c>
      <c r="C25" s="76">
        <v>22</v>
      </c>
      <c r="D25" s="76" t="s">
        <v>16</v>
      </c>
      <c r="E25" s="76" t="s">
        <v>16</v>
      </c>
      <c r="F25" s="77" t="s">
        <v>78</v>
      </c>
      <c r="G25" s="77" t="s">
        <v>79</v>
      </c>
      <c r="H25" s="532" t="s">
        <v>80</v>
      </c>
      <c r="I25" s="187" t="s">
        <v>233</v>
      </c>
      <c r="J25" s="187" t="s">
        <v>233</v>
      </c>
      <c r="K25" s="471" t="s">
        <v>246</v>
      </c>
      <c r="L25" s="122"/>
      <c r="M25" s="149" t="s">
        <v>245</v>
      </c>
    </row>
    <row r="26" spans="1:16" ht="31.5" x14ac:dyDescent="0.25">
      <c r="A26" s="162" t="s">
        <v>81</v>
      </c>
      <c r="B26" s="85" t="s">
        <v>15</v>
      </c>
      <c r="C26" s="78">
        <v>23</v>
      </c>
      <c r="D26" s="78" t="s">
        <v>16</v>
      </c>
      <c r="E26" s="78" t="s">
        <v>16</v>
      </c>
      <c r="F26" s="79" t="s">
        <v>82</v>
      </c>
      <c r="G26" s="79"/>
      <c r="H26" s="532">
        <v>0.9</v>
      </c>
      <c r="I26" s="187">
        <v>119</v>
      </c>
      <c r="J26" s="187">
        <v>119</v>
      </c>
      <c r="K26" s="471">
        <f t="shared" si="0"/>
        <v>1</v>
      </c>
      <c r="L26" s="122"/>
      <c r="M26" s="149" t="s">
        <v>180</v>
      </c>
    </row>
    <row r="27" spans="1:16" ht="78.75" x14ac:dyDescent="0.25">
      <c r="A27" s="160" t="s">
        <v>83</v>
      </c>
      <c r="B27" s="84" t="s">
        <v>15</v>
      </c>
      <c r="C27" s="76">
        <v>24</v>
      </c>
      <c r="D27" s="76" t="s">
        <v>16</v>
      </c>
      <c r="E27" s="76" t="s">
        <v>16</v>
      </c>
      <c r="F27" s="77" t="s">
        <v>84</v>
      </c>
      <c r="G27" s="77" t="s">
        <v>85</v>
      </c>
      <c r="H27" s="532">
        <v>0.98</v>
      </c>
      <c r="I27" s="187">
        <v>119</v>
      </c>
      <c r="J27" s="187">
        <v>119</v>
      </c>
      <c r="K27" s="471">
        <f t="shared" si="0"/>
        <v>1</v>
      </c>
      <c r="L27" s="332"/>
      <c r="M27" s="149" t="s">
        <v>247</v>
      </c>
    </row>
    <row r="28" spans="1:16" ht="94.5" x14ac:dyDescent="0.25">
      <c r="A28" s="162" t="s">
        <v>86</v>
      </c>
      <c r="B28" s="85" t="s">
        <v>87</v>
      </c>
      <c r="C28" s="81">
        <v>26</v>
      </c>
      <c r="D28" s="78" t="s">
        <v>16</v>
      </c>
      <c r="E28" s="78" t="s">
        <v>50</v>
      </c>
      <c r="F28" s="79" t="s">
        <v>88</v>
      </c>
      <c r="G28" s="79" t="s">
        <v>89</v>
      </c>
      <c r="H28" s="532">
        <v>1</v>
      </c>
      <c r="I28" s="191">
        <v>57</v>
      </c>
      <c r="J28" s="191">
        <v>57</v>
      </c>
      <c r="K28" s="471">
        <f t="shared" si="0"/>
        <v>1</v>
      </c>
      <c r="L28" s="114"/>
      <c r="M28" s="120" t="s">
        <v>189</v>
      </c>
    </row>
    <row r="29" spans="1:16" ht="78.75" x14ac:dyDescent="0.25">
      <c r="A29" s="160" t="s">
        <v>83</v>
      </c>
      <c r="B29" s="84" t="s">
        <v>15</v>
      </c>
      <c r="C29" s="76">
        <v>27</v>
      </c>
      <c r="D29" s="76" t="s">
        <v>16</v>
      </c>
      <c r="E29" s="76" t="s">
        <v>90</v>
      </c>
      <c r="F29" s="77" t="s">
        <v>91</v>
      </c>
      <c r="G29" s="77" t="s">
        <v>92</v>
      </c>
      <c r="H29" s="532">
        <v>0.98</v>
      </c>
      <c r="I29" s="187" t="s">
        <v>233</v>
      </c>
      <c r="J29" s="187" t="s">
        <v>233</v>
      </c>
      <c r="K29" s="471"/>
      <c r="L29" s="122"/>
      <c r="M29" s="189" t="s">
        <v>181</v>
      </c>
    </row>
    <row r="30" spans="1:16" ht="94.5" x14ac:dyDescent="0.25">
      <c r="A30" s="162" t="s">
        <v>86</v>
      </c>
      <c r="B30" s="85" t="s">
        <v>87</v>
      </c>
      <c r="C30" s="81">
        <v>28</v>
      </c>
      <c r="D30" s="78" t="s">
        <v>16</v>
      </c>
      <c r="E30" s="78" t="s">
        <v>90</v>
      </c>
      <c r="F30" s="79" t="s">
        <v>93</v>
      </c>
      <c r="G30" s="79" t="s">
        <v>94</v>
      </c>
      <c r="H30" s="532">
        <v>0.98</v>
      </c>
      <c r="I30" s="191">
        <v>1</v>
      </c>
      <c r="J30" s="191">
        <v>1</v>
      </c>
      <c r="K30" s="471">
        <f t="shared" si="0"/>
        <v>1</v>
      </c>
      <c r="L30" s="118"/>
      <c r="M30" s="120" t="s">
        <v>224</v>
      </c>
    </row>
    <row r="31" spans="1:16" ht="126" x14ac:dyDescent="0.25">
      <c r="A31" s="160" t="s">
        <v>83</v>
      </c>
      <c r="B31" s="84" t="s">
        <v>15</v>
      </c>
      <c r="C31" s="76">
        <v>29</v>
      </c>
      <c r="D31" s="76" t="s">
        <v>16</v>
      </c>
      <c r="E31" s="76" t="s">
        <v>17</v>
      </c>
      <c r="F31" s="77" t="s">
        <v>95</v>
      </c>
      <c r="G31" s="77" t="s">
        <v>96</v>
      </c>
      <c r="H31" s="532">
        <v>0.99</v>
      </c>
      <c r="I31" s="187">
        <v>2</v>
      </c>
      <c r="J31" s="187">
        <v>2</v>
      </c>
      <c r="K31" s="471">
        <f t="shared" si="0"/>
        <v>1</v>
      </c>
      <c r="L31" s="122"/>
      <c r="M31" s="149" t="s">
        <v>248</v>
      </c>
    </row>
    <row r="32" spans="1:16" ht="78.75" x14ac:dyDescent="0.25">
      <c r="A32" s="162" t="s">
        <v>86</v>
      </c>
      <c r="B32" s="85" t="s">
        <v>87</v>
      </c>
      <c r="C32" s="81">
        <v>30</v>
      </c>
      <c r="D32" s="78" t="s">
        <v>16</v>
      </c>
      <c r="E32" s="78" t="s">
        <v>17</v>
      </c>
      <c r="F32" s="79" t="s">
        <v>97</v>
      </c>
      <c r="G32" s="79" t="s">
        <v>98</v>
      </c>
      <c r="H32" s="532">
        <v>0.98</v>
      </c>
      <c r="I32" s="73">
        <v>0</v>
      </c>
      <c r="J32" s="73">
        <v>0</v>
      </c>
      <c r="K32" s="471"/>
      <c r="L32" s="118"/>
      <c r="M32" s="120" t="s">
        <v>225</v>
      </c>
    </row>
    <row r="33" spans="1:13" ht="120" customHeight="1" x14ac:dyDescent="0.25">
      <c r="A33" s="160" t="s">
        <v>86</v>
      </c>
      <c r="B33" s="84" t="s">
        <v>87</v>
      </c>
      <c r="C33" s="82">
        <v>31</v>
      </c>
      <c r="D33" s="76" t="s">
        <v>16</v>
      </c>
      <c r="E33" s="76" t="s">
        <v>17</v>
      </c>
      <c r="F33" s="77" t="s">
        <v>99</v>
      </c>
      <c r="G33" s="77" t="s">
        <v>100</v>
      </c>
      <c r="H33" s="532">
        <v>0.98</v>
      </c>
      <c r="I33" s="116">
        <v>0</v>
      </c>
      <c r="J33" s="116">
        <v>0</v>
      </c>
      <c r="K33" s="471"/>
      <c r="L33" s="117"/>
      <c r="M33" s="120" t="s">
        <v>191</v>
      </c>
    </row>
    <row r="34" spans="1:13" ht="63" x14ac:dyDescent="0.25">
      <c r="A34" s="162" t="s">
        <v>101</v>
      </c>
      <c r="B34" s="85" t="s">
        <v>15</v>
      </c>
      <c r="C34" s="78">
        <v>32</v>
      </c>
      <c r="D34" s="78" t="s">
        <v>16</v>
      </c>
      <c r="E34" s="78" t="s">
        <v>17</v>
      </c>
      <c r="F34" s="79" t="s">
        <v>102</v>
      </c>
      <c r="G34" s="79" t="s">
        <v>58</v>
      </c>
      <c r="H34" s="532">
        <v>0.98</v>
      </c>
      <c r="I34" s="187"/>
      <c r="J34" s="187"/>
      <c r="K34" s="471" t="s">
        <v>234</v>
      </c>
      <c r="L34" s="122"/>
      <c r="M34" s="525" t="s">
        <v>249</v>
      </c>
    </row>
    <row r="35" spans="1:13" ht="135" x14ac:dyDescent="0.25">
      <c r="A35" s="160" t="s">
        <v>86</v>
      </c>
      <c r="B35" s="84" t="s">
        <v>87</v>
      </c>
      <c r="C35" s="82">
        <v>33</v>
      </c>
      <c r="D35" s="76" t="s">
        <v>16</v>
      </c>
      <c r="E35" s="76" t="s">
        <v>16</v>
      </c>
      <c r="F35" s="77" t="s">
        <v>103</v>
      </c>
      <c r="G35" s="77" t="s">
        <v>104</v>
      </c>
      <c r="H35" s="532">
        <v>0.95</v>
      </c>
      <c r="I35" s="190">
        <v>69</v>
      </c>
      <c r="J35" s="190">
        <v>69</v>
      </c>
      <c r="K35" s="471">
        <f t="shared" si="0"/>
        <v>1</v>
      </c>
      <c r="L35" s="168"/>
      <c r="M35" s="120" t="s">
        <v>226</v>
      </c>
    </row>
    <row r="36" spans="1:13" ht="94.5" x14ac:dyDescent="0.25">
      <c r="A36" s="162" t="s">
        <v>86</v>
      </c>
      <c r="B36" s="85" t="s">
        <v>87</v>
      </c>
      <c r="C36" s="81">
        <v>34</v>
      </c>
      <c r="D36" s="78" t="s">
        <v>16</v>
      </c>
      <c r="E36" s="78" t="s">
        <v>16</v>
      </c>
      <c r="F36" s="79" t="s">
        <v>105</v>
      </c>
      <c r="G36" s="79" t="s">
        <v>104</v>
      </c>
      <c r="H36" s="532">
        <v>0.95</v>
      </c>
      <c r="I36" s="191">
        <v>4</v>
      </c>
      <c r="J36" s="191">
        <v>4</v>
      </c>
      <c r="K36" s="471">
        <f t="shared" ref="K36:K54" si="1">I36/J36</f>
        <v>1</v>
      </c>
      <c r="L36" s="118"/>
      <c r="M36" s="120" t="s">
        <v>192</v>
      </c>
    </row>
    <row r="37" spans="1:13" ht="110.25" x14ac:dyDescent="0.25">
      <c r="A37" s="160" t="s">
        <v>86</v>
      </c>
      <c r="B37" s="84" t="s">
        <v>87</v>
      </c>
      <c r="C37" s="82">
        <v>35</v>
      </c>
      <c r="D37" s="76" t="s">
        <v>16</v>
      </c>
      <c r="E37" s="76" t="s">
        <v>16</v>
      </c>
      <c r="F37" s="77" t="s">
        <v>106</v>
      </c>
      <c r="G37" s="77" t="s">
        <v>107</v>
      </c>
      <c r="H37" s="532">
        <v>0.95</v>
      </c>
      <c r="I37" s="116">
        <v>0</v>
      </c>
      <c r="J37" s="116">
        <v>0</v>
      </c>
      <c r="K37" s="471"/>
      <c r="L37" s="117"/>
      <c r="M37" s="120" t="s">
        <v>227</v>
      </c>
    </row>
    <row r="38" spans="1:13" ht="110.25" x14ac:dyDescent="0.25">
      <c r="A38" s="162" t="s">
        <v>86</v>
      </c>
      <c r="B38" s="85" t="s">
        <v>87</v>
      </c>
      <c r="C38" s="81">
        <v>36</v>
      </c>
      <c r="D38" s="78" t="s">
        <v>16</v>
      </c>
      <c r="E38" s="78" t="s">
        <v>17</v>
      </c>
      <c r="F38" s="79" t="s">
        <v>108</v>
      </c>
      <c r="G38" s="79" t="s">
        <v>109</v>
      </c>
      <c r="H38" s="532">
        <v>0.95</v>
      </c>
      <c r="I38" s="73">
        <v>0</v>
      </c>
      <c r="J38" s="73">
        <v>0</v>
      </c>
      <c r="K38" s="471"/>
      <c r="L38" s="118"/>
      <c r="M38" s="120" t="s">
        <v>228</v>
      </c>
    </row>
    <row r="39" spans="1:13" ht="110.25" x14ac:dyDescent="0.25">
      <c r="A39" s="160" t="s">
        <v>86</v>
      </c>
      <c r="B39" s="84" t="s">
        <v>87</v>
      </c>
      <c r="C39" s="82">
        <v>37</v>
      </c>
      <c r="D39" s="76" t="s">
        <v>16</v>
      </c>
      <c r="E39" s="76" t="s">
        <v>17</v>
      </c>
      <c r="F39" s="77" t="s">
        <v>110</v>
      </c>
      <c r="G39" s="77" t="s">
        <v>109</v>
      </c>
      <c r="H39" s="532">
        <v>0.95</v>
      </c>
      <c r="I39" s="116">
        <v>0</v>
      </c>
      <c r="J39" s="116">
        <v>0</v>
      </c>
      <c r="K39" s="471"/>
      <c r="L39" s="117"/>
      <c r="M39" s="120" t="s">
        <v>195</v>
      </c>
    </row>
    <row r="40" spans="1:13" ht="110.25" x14ac:dyDescent="0.25">
      <c r="A40" s="162" t="s">
        <v>101</v>
      </c>
      <c r="B40" s="85" t="s">
        <v>15</v>
      </c>
      <c r="C40" s="78">
        <v>38</v>
      </c>
      <c r="D40" s="78" t="s">
        <v>16</v>
      </c>
      <c r="E40" s="78" t="s">
        <v>17</v>
      </c>
      <c r="F40" s="79" t="s">
        <v>111</v>
      </c>
      <c r="G40" s="79" t="s">
        <v>112</v>
      </c>
      <c r="H40" s="532">
        <v>0.95</v>
      </c>
      <c r="I40" s="187">
        <v>0</v>
      </c>
      <c r="J40" s="187">
        <v>0</v>
      </c>
      <c r="K40" s="471"/>
      <c r="L40" s="122"/>
      <c r="M40" s="293" t="s">
        <v>184</v>
      </c>
    </row>
    <row r="41" spans="1:13" ht="110.25" x14ac:dyDescent="0.25">
      <c r="A41" s="160" t="s">
        <v>101</v>
      </c>
      <c r="B41" s="84" t="s">
        <v>15</v>
      </c>
      <c r="C41" s="76">
        <v>39</v>
      </c>
      <c r="D41" s="76" t="s">
        <v>16</v>
      </c>
      <c r="E41" s="76" t="s">
        <v>17</v>
      </c>
      <c r="F41" s="77" t="s">
        <v>113</v>
      </c>
      <c r="G41" s="77" t="s">
        <v>114</v>
      </c>
      <c r="H41" s="532">
        <v>0.95</v>
      </c>
      <c r="I41" s="187">
        <v>0</v>
      </c>
      <c r="J41" s="187">
        <v>0</v>
      </c>
      <c r="K41" s="471"/>
      <c r="L41" s="122"/>
      <c r="M41" s="293" t="s">
        <v>184</v>
      </c>
    </row>
    <row r="42" spans="1:13" ht="110.25" x14ac:dyDescent="0.25">
      <c r="A42" s="162" t="s">
        <v>101</v>
      </c>
      <c r="B42" s="85" t="s">
        <v>15</v>
      </c>
      <c r="C42" s="78">
        <v>40</v>
      </c>
      <c r="D42" s="78" t="s">
        <v>16</v>
      </c>
      <c r="E42" s="78" t="s">
        <v>17</v>
      </c>
      <c r="F42" s="79" t="s">
        <v>115</v>
      </c>
      <c r="G42" s="79" t="s">
        <v>109</v>
      </c>
      <c r="H42" s="532">
        <v>0.95</v>
      </c>
      <c r="I42" s="187">
        <v>0</v>
      </c>
      <c r="J42" s="187">
        <v>0</v>
      </c>
      <c r="K42" s="471"/>
      <c r="L42" s="122"/>
      <c r="M42" s="293" t="s">
        <v>184</v>
      </c>
    </row>
    <row r="43" spans="1:13" ht="126" x14ac:dyDescent="0.25">
      <c r="A43" s="160" t="s">
        <v>101</v>
      </c>
      <c r="B43" s="84" t="s">
        <v>15</v>
      </c>
      <c r="C43" s="76">
        <v>41</v>
      </c>
      <c r="D43" s="76" t="s">
        <v>16</v>
      </c>
      <c r="E43" s="76" t="s">
        <v>17</v>
      </c>
      <c r="F43" s="77" t="s">
        <v>116</v>
      </c>
      <c r="G43" s="77" t="s">
        <v>117</v>
      </c>
      <c r="H43" s="532">
        <v>0.97</v>
      </c>
      <c r="I43" s="187">
        <v>0</v>
      </c>
      <c r="J43" s="187">
        <v>0</v>
      </c>
      <c r="K43" s="471"/>
      <c r="L43" s="332"/>
      <c r="M43" s="149" t="s">
        <v>185</v>
      </c>
    </row>
    <row r="44" spans="1:13" ht="110.25" x14ac:dyDescent="0.25">
      <c r="A44" s="162" t="s">
        <v>86</v>
      </c>
      <c r="B44" s="85" t="s">
        <v>87</v>
      </c>
      <c r="C44" s="81">
        <v>42</v>
      </c>
      <c r="D44" s="78" t="s">
        <v>16</v>
      </c>
      <c r="E44" s="78" t="s">
        <v>17</v>
      </c>
      <c r="F44" s="79" t="s">
        <v>118</v>
      </c>
      <c r="G44" s="79" t="s">
        <v>119</v>
      </c>
      <c r="H44" s="532">
        <v>0.98</v>
      </c>
      <c r="I44" s="191">
        <v>228</v>
      </c>
      <c r="J44" s="191">
        <v>228</v>
      </c>
      <c r="K44" s="471">
        <f t="shared" si="1"/>
        <v>1</v>
      </c>
      <c r="L44" s="118"/>
      <c r="M44" s="120" t="s">
        <v>229</v>
      </c>
    </row>
    <row r="45" spans="1:13" ht="110.25" x14ac:dyDescent="0.25">
      <c r="A45" s="160" t="s">
        <v>86</v>
      </c>
      <c r="B45" s="84" t="s">
        <v>87</v>
      </c>
      <c r="C45" s="82">
        <v>43</v>
      </c>
      <c r="D45" s="76" t="s">
        <v>16</v>
      </c>
      <c r="E45" s="76" t="s">
        <v>16</v>
      </c>
      <c r="F45" s="77" t="s">
        <v>118</v>
      </c>
      <c r="G45" s="77" t="s">
        <v>120</v>
      </c>
      <c r="H45" s="532">
        <v>0.98</v>
      </c>
      <c r="I45" s="190">
        <v>1140</v>
      </c>
      <c r="J45" s="190">
        <v>1140</v>
      </c>
      <c r="K45" s="471">
        <f t="shared" si="1"/>
        <v>1</v>
      </c>
      <c r="L45" s="117"/>
      <c r="M45" s="120" t="s">
        <v>230</v>
      </c>
    </row>
    <row r="46" spans="1:13" ht="110.25" x14ac:dyDescent="0.25">
      <c r="A46" s="162" t="s">
        <v>86</v>
      </c>
      <c r="B46" s="85" t="s">
        <v>87</v>
      </c>
      <c r="C46" s="81">
        <v>44</v>
      </c>
      <c r="D46" s="78" t="s">
        <v>16</v>
      </c>
      <c r="E46" s="78" t="s">
        <v>50</v>
      </c>
      <c r="F46" s="79" t="s">
        <v>121</v>
      </c>
      <c r="G46" s="79" t="s">
        <v>122</v>
      </c>
      <c r="H46" s="532">
        <v>0.98</v>
      </c>
      <c r="I46" s="187">
        <v>2</v>
      </c>
      <c r="J46" s="533">
        <v>2</v>
      </c>
      <c r="K46" s="471">
        <f t="shared" si="1"/>
        <v>1</v>
      </c>
      <c r="L46" s="118"/>
      <c r="M46" s="335" t="s">
        <v>231</v>
      </c>
    </row>
    <row r="47" spans="1:13" ht="126" x14ac:dyDescent="0.25">
      <c r="A47" s="160" t="s">
        <v>86</v>
      </c>
      <c r="B47" s="84" t="s">
        <v>87</v>
      </c>
      <c r="C47" s="82">
        <v>45</v>
      </c>
      <c r="D47" s="76" t="s">
        <v>16</v>
      </c>
      <c r="E47" s="76" t="s">
        <v>50</v>
      </c>
      <c r="F47" s="77" t="s">
        <v>123</v>
      </c>
      <c r="G47" s="77" t="s">
        <v>124</v>
      </c>
      <c r="H47" s="532">
        <v>0.9</v>
      </c>
      <c r="I47" s="534">
        <v>0</v>
      </c>
      <c r="J47" s="534">
        <v>0</v>
      </c>
      <c r="K47" s="471"/>
      <c r="L47" s="117"/>
      <c r="M47" s="335" t="s">
        <v>250</v>
      </c>
    </row>
    <row r="48" spans="1:13" ht="157.5" x14ac:dyDescent="0.25">
      <c r="A48" s="162" t="s">
        <v>86</v>
      </c>
      <c r="B48" s="85" t="s">
        <v>87</v>
      </c>
      <c r="C48" s="81">
        <v>46</v>
      </c>
      <c r="D48" s="78" t="s">
        <v>16</v>
      </c>
      <c r="E48" s="78" t="s">
        <v>50</v>
      </c>
      <c r="F48" s="79" t="s">
        <v>125</v>
      </c>
      <c r="G48" s="79" t="s">
        <v>126</v>
      </c>
      <c r="H48" s="532">
        <v>0.99</v>
      </c>
      <c r="I48" s="533">
        <v>2</v>
      </c>
      <c r="J48" s="533">
        <v>2</v>
      </c>
      <c r="K48" s="471">
        <f t="shared" si="1"/>
        <v>1</v>
      </c>
      <c r="L48" s="118"/>
      <c r="M48" s="120" t="s">
        <v>232</v>
      </c>
    </row>
    <row r="49" spans="1:19" ht="110.25" x14ac:dyDescent="0.25">
      <c r="A49" s="160" t="s">
        <v>127</v>
      </c>
      <c r="B49" s="84" t="s">
        <v>28</v>
      </c>
      <c r="C49" s="76">
        <v>47</v>
      </c>
      <c r="D49" s="76" t="s">
        <v>16</v>
      </c>
      <c r="E49" s="76" t="s">
        <v>16</v>
      </c>
      <c r="F49" s="77" t="s">
        <v>128</v>
      </c>
      <c r="G49" s="77" t="s">
        <v>129</v>
      </c>
      <c r="H49" s="532">
        <v>0.95</v>
      </c>
      <c r="I49" s="181">
        <v>85</v>
      </c>
      <c r="J49" s="181">
        <v>85</v>
      </c>
      <c r="K49" s="471">
        <f t="shared" si="1"/>
        <v>1</v>
      </c>
      <c r="L49" s="153"/>
      <c r="M49" s="189" t="s">
        <v>267</v>
      </c>
    </row>
    <row r="50" spans="1:19" ht="110.25" x14ac:dyDescent="0.25">
      <c r="A50" s="162" t="s">
        <v>127</v>
      </c>
      <c r="B50" s="85" t="s">
        <v>28</v>
      </c>
      <c r="C50" s="78">
        <v>48</v>
      </c>
      <c r="D50" s="78" t="s">
        <v>16</v>
      </c>
      <c r="E50" s="78" t="s">
        <v>16</v>
      </c>
      <c r="F50" s="79" t="s">
        <v>130</v>
      </c>
      <c r="G50" s="79" t="s">
        <v>129</v>
      </c>
      <c r="H50" s="532">
        <v>0.9</v>
      </c>
      <c r="I50" s="191">
        <v>1</v>
      </c>
      <c r="J50" s="191">
        <v>1</v>
      </c>
      <c r="K50" s="471">
        <f t="shared" si="1"/>
        <v>1</v>
      </c>
      <c r="L50" s="150"/>
      <c r="M50" s="336" t="s">
        <v>255</v>
      </c>
    </row>
    <row r="51" spans="1:19" ht="126" x14ac:dyDescent="0.25">
      <c r="A51" s="160" t="s">
        <v>127</v>
      </c>
      <c r="B51" s="84" t="s">
        <v>15</v>
      </c>
      <c r="C51" s="76">
        <v>49</v>
      </c>
      <c r="D51" s="76" t="s">
        <v>16</v>
      </c>
      <c r="E51" s="76" t="s">
        <v>17</v>
      </c>
      <c r="F51" s="77" t="s">
        <v>131</v>
      </c>
      <c r="G51" s="77" t="s">
        <v>132</v>
      </c>
      <c r="H51" s="532">
        <v>0.95</v>
      </c>
      <c r="I51" s="187">
        <v>0</v>
      </c>
      <c r="J51" s="187">
        <v>0</v>
      </c>
      <c r="K51" s="471"/>
      <c r="L51" s="122"/>
      <c r="M51" s="293" t="s">
        <v>143</v>
      </c>
      <c r="S51"/>
    </row>
    <row r="52" spans="1:19" ht="63" x14ac:dyDescent="0.25">
      <c r="A52" s="162" t="s">
        <v>40</v>
      </c>
      <c r="B52" s="85" t="s">
        <v>28</v>
      </c>
      <c r="C52" s="78">
        <v>51</v>
      </c>
      <c r="D52" s="78" t="s">
        <v>16</v>
      </c>
      <c r="E52" s="78" t="s">
        <v>50</v>
      </c>
      <c r="F52" s="79" t="s">
        <v>133</v>
      </c>
      <c r="G52" s="79" t="s">
        <v>58</v>
      </c>
      <c r="H52" s="532">
        <v>0.98</v>
      </c>
      <c r="I52" s="181">
        <v>1</v>
      </c>
      <c r="J52" s="181">
        <v>1</v>
      </c>
      <c r="K52" s="471"/>
      <c r="L52" s="153"/>
      <c r="M52" s="153" t="s">
        <v>262</v>
      </c>
      <c r="S52"/>
    </row>
    <row r="53" spans="1:19" ht="94.5" x14ac:dyDescent="0.25">
      <c r="A53" s="160" t="s">
        <v>134</v>
      </c>
      <c r="B53" s="84" t="s">
        <v>28</v>
      </c>
      <c r="C53" s="76">
        <v>52</v>
      </c>
      <c r="D53" s="76" t="s">
        <v>16</v>
      </c>
      <c r="E53" s="76" t="s">
        <v>17</v>
      </c>
      <c r="F53" s="77" t="s">
        <v>135</v>
      </c>
      <c r="G53" s="77" t="s">
        <v>136</v>
      </c>
      <c r="H53" s="532">
        <v>0.75</v>
      </c>
      <c r="I53" s="331">
        <v>132</v>
      </c>
      <c r="J53" s="181">
        <v>176</v>
      </c>
      <c r="K53" s="471">
        <f t="shared" si="1"/>
        <v>0.75</v>
      </c>
      <c r="L53" s="153"/>
      <c r="M53" s="153" t="s">
        <v>256</v>
      </c>
      <c r="S53"/>
    </row>
    <row r="54" spans="1:19" ht="126" x14ac:dyDescent="0.25">
      <c r="A54" s="162" t="s">
        <v>134</v>
      </c>
      <c r="B54" s="85" t="s">
        <v>28</v>
      </c>
      <c r="C54" s="78">
        <v>53</v>
      </c>
      <c r="D54" s="78" t="s">
        <v>17</v>
      </c>
      <c r="E54" s="78" t="s">
        <v>17</v>
      </c>
      <c r="F54" s="79" t="s">
        <v>137</v>
      </c>
      <c r="G54" s="79" t="s">
        <v>138</v>
      </c>
      <c r="H54" s="532"/>
      <c r="I54" s="181">
        <v>20</v>
      </c>
      <c r="J54" s="181">
        <v>20</v>
      </c>
      <c r="K54" s="471">
        <f t="shared" si="1"/>
        <v>1</v>
      </c>
      <c r="L54" s="153"/>
      <c r="M54" s="153" t="s">
        <v>257</v>
      </c>
      <c r="S54"/>
    </row>
    <row r="55" spans="1:19" ht="165.75" thickBot="1" x14ac:dyDescent="0.3">
      <c r="A55" s="160" t="s">
        <v>139</v>
      </c>
      <c r="B55" s="86" t="s">
        <v>28</v>
      </c>
      <c r="C55" s="76">
        <v>54</v>
      </c>
      <c r="D55" s="83" t="s">
        <v>16</v>
      </c>
      <c r="E55" s="76" t="s">
        <v>16</v>
      </c>
      <c r="F55" s="77" t="s">
        <v>140</v>
      </c>
      <c r="G55" s="77" t="s">
        <v>58</v>
      </c>
      <c r="H55" s="532"/>
      <c r="I55" s="338"/>
      <c r="J55" s="337"/>
      <c r="K55" s="471"/>
      <c r="L55" s="337"/>
      <c r="M55" s="337" t="s">
        <v>261</v>
      </c>
      <c r="S55"/>
    </row>
    <row r="56" spans="1:19" x14ac:dyDescent="0.25">
      <c r="C56" s="2"/>
      <c r="H56" s="2" t="s">
        <v>141</v>
      </c>
      <c r="S56"/>
    </row>
    <row r="57" spans="1:19" x14ac:dyDescent="0.25">
      <c r="S57"/>
    </row>
  </sheetData>
  <autoFilter ref="A3:R56">
    <sortState ref="A4:M56">
      <sortCondition ref="C3:C56"/>
    </sortState>
  </autoFilter>
  <mergeCells count="2">
    <mergeCell ref="A1:F1"/>
    <mergeCell ref="I2:K2"/>
  </mergeCells>
  <conditionalFormatting sqref="O2">
    <cfRule type="iconSet" priority="1">
      <iconSet iconSet="3Arrows">
        <cfvo type="percent" val="0"/>
        <cfvo type="percent" val="99.5"/>
        <cfvo type="percent" val="99.5"/>
      </iconSet>
    </cfRule>
  </conditionalFormatting>
  <pageMargins left="0.7" right="0.7" top="0.75" bottom="0.75" header="0.3" footer="0.3"/>
  <pageSetup paperSize="8" scale="57" fitToHeight="0" orientation="landscape"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56"/>
  <sheetViews>
    <sheetView topLeftCell="A49" zoomScale="70" zoomScaleNormal="70" workbookViewId="0">
      <selection activeCell="I8" sqref="I8"/>
    </sheetView>
  </sheetViews>
  <sheetFormatPr defaultRowHeight="15.75" x14ac:dyDescent="0.25"/>
  <cols>
    <col min="1" max="1" width="16.85546875" style="195" customWidth="1"/>
    <col min="2" max="2" width="13.7109375" style="199" customWidth="1"/>
    <col min="3" max="3" width="9.140625" style="199"/>
    <col min="4" max="4" width="18.7109375" style="200" bestFit="1" customWidth="1"/>
    <col min="5" max="5" width="19.42578125" style="195" customWidth="1"/>
    <col min="6" max="6" width="32.140625" style="195" customWidth="1"/>
    <col min="7" max="7" width="31.42578125" style="195" customWidth="1"/>
    <col min="8" max="8" width="18.7109375" style="195" customWidth="1"/>
    <col min="9" max="9" width="17.140625" style="195" customWidth="1"/>
    <col min="10" max="10" width="18.5703125" style="195" customWidth="1"/>
    <col min="11" max="11" width="17.7109375" style="195" customWidth="1"/>
    <col min="12" max="12" width="16.140625" style="195" customWidth="1"/>
    <col min="13" max="13" width="27.5703125" style="195" customWidth="1"/>
    <col min="14" max="16" width="27.5703125" style="195" hidden="1" customWidth="1"/>
    <col min="17" max="17" width="17.140625" style="197" hidden="1" customWidth="1"/>
    <col min="18" max="18" width="18.5703125" style="197" hidden="1" customWidth="1"/>
    <col min="19" max="19" width="22.85546875" style="197" hidden="1" customWidth="1"/>
    <col min="20" max="16384" width="9.140625" style="154"/>
  </cols>
  <sheetData>
    <row r="1" spans="1:19" ht="78.75" customHeight="1" thickBot="1" x14ac:dyDescent="0.3">
      <c r="A1" s="613" t="s">
        <v>164</v>
      </c>
      <c r="B1" s="613"/>
      <c r="C1" s="613"/>
      <c r="D1" s="613"/>
      <c r="E1" s="613"/>
      <c r="F1" s="613"/>
      <c r="K1" s="196"/>
      <c r="S1" s="198"/>
    </row>
    <row r="2" spans="1:19" ht="29.25" thickBot="1" x14ac:dyDescent="0.3">
      <c r="G2" s="201"/>
      <c r="H2" s="196"/>
      <c r="I2" s="614" t="s">
        <v>0</v>
      </c>
      <c r="J2" s="615"/>
      <c r="K2" s="196"/>
      <c r="N2" s="611" t="s">
        <v>146</v>
      </c>
      <c r="O2" s="611"/>
      <c r="P2" s="612"/>
      <c r="Q2" s="616" t="s">
        <v>145</v>
      </c>
      <c r="R2" s="617"/>
      <c r="S2" s="618"/>
    </row>
    <row r="3" spans="1:19" ht="45" x14ac:dyDescent="0.25">
      <c r="A3" s="171" t="s">
        <v>1</v>
      </c>
      <c r="B3" s="172" t="s">
        <v>2</v>
      </c>
      <c r="C3" s="172" t="s">
        <v>3</v>
      </c>
      <c r="D3" s="172" t="s">
        <v>4</v>
      </c>
      <c r="E3" s="172" t="s">
        <v>5</v>
      </c>
      <c r="F3" s="172" t="s">
        <v>6</v>
      </c>
      <c r="G3" s="172" t="s">
        <v>7</v>
      </c>
      <c r="H3" s="173" t="s">
        <v>8</v>
      </c>
      <c r="I3" s="174" t="s">
        <v>9</v>
      </c>
      <c r="J3" s="174" t="s">
        <v>10</v>
      </c>
      <c r="K3" s="173" t="s">
        <v>11</v>
      </c>
      <c r="L3" s="172" t="s">
        <v>12</v>
      </c>
      <c r="M3" s="175" t="s">
        <v>13</v>
      </c>
      <c r="N3" s="176" t="s">
        <v>9</v>
      </c>
      <c r="O3" s="176" t="s">
        <v>10</v>
      </c>
      <c r="P3" s="177" t="s">
        <v>11</v>
      </c>
      <c r="Q3" s="178" t="s">
        <v>9</v>
      </c>
      <c r="R3" s="178" t="s">
        <v>10</v>
      </c>
      <c r="S3" s="179" t="s">
        <v>11</v>
      </c>
    </row>
    <row r="4" spans="1:19" ht="75" x14ac:dyDescent="0.25">
      <c r="A4" s="160" t="s">
        <v>14</v>
      </c>
      <c r="B4" s="161" t="s">
        <v>15</v>
      </c>
      <c r="C4" s="117">
        <v>1</v>
      </c>
      <c r="D4" s="117" t="s">
        <v>16</v>
      </c>
      <c r="E4" s="117" t="s">
        <v>17</v>
      </c>
      <c r="F4" s="164" t="s">
        <v>18</v>
      </c>
      <c r="G4" s="164" t="s">
        <v>19</v>
      </c>
      <c r="H4" s="180">
        <v>0.995</v>
      </c>
      <c r="I4" s="148">
        <v>744</v>
      </c>
      <c r="J4" s="148">
        <v>744</v>
      </c>
      <c r="K4" s="385">
        <f t="shared" ref="K4:K35" si="0">I4/J4</f>
        <v>1</v>
      </c>
      <c r="L4" s="147"/>
      <c r="M4" s="293"/>
      <c r="N4" s="181" t="e">
        <f>SUM('May 2016'!N4,'June 2016'!#REF!,'July 2016'!N4)</f>
        <v>#REF!</v>
      </c>
      <c r="O4" s="181" t="e">
        <f>SUM('May 2016'!O4,'June 2016'!#REF!,'July 2016'!O4)</f>
        <v>#REF!</v>
      </c>
      <c r="P4" s="182" t="e">
        <f t="shared" ref="P4:P54" si="1">N4/O4</f>
        <v>#REF!</v>
      </c>
      <c r="Q4" s="183" t="e">
        <f ca="1">SUM('May 2016:April 2017'!Q4)</f>
        <v>#REF!</v>
      </c>
      <c r="R4" s="183">
        <f ca="1">SUM('May 2016:April 2017'!R4)</f>
        <v>2208</v>
      </c>
      <c r="S4" s="184" t="e">
        <f ca="1">Q4/R4</f>
        <v>#REF!</v>
      </c>
    </row>
    <row r="5" spans="1:19" ht="75" x14ac:dyDescent="0.25">
      <c r="A5" s="160" t="s">
        <v>14</v>
      </c>
      <c r="B5" s="161" t="s">
        <v>15</v>
      </c>
      <c r="C5" s="117">
        <v>2</v>
      </c>
      <c r="D5" s="117" t="s">
        <v>16</v>
      </c>
      <c r="E5" s="117" t="s">
        <v>17</v>
      </c>
      <c r="F5" s="164" t="s">
        <v>20</v>
      </c>
      <c r="G5" s="164" t="s">
        <v>21</v>
      </c>
      <c r="H5" s="180">
        <v>0.95</v>
      </c>
      <c r="I5" s="294">
        <v>224</v>
      </c>
      <c r="J5" s="294">
        <v>225</v>
      </c>
      <c r="K5" s="385">
        <f t="shared" si="0"/>
        <v>0.99555555555555553</v>
      </c>
      <c r="L5" s="155"/>
      <c r="M5" s="295"/>
      <c r="N5" s="181" t="e">
        <f>SUM('May 2016'!N5,'June 2016'!#REF!,'July 2016'!N5)</f>
        <v>#REF!</v>
      </c>
      <c r="O5" s="181" t="e">
        <f>SUM('May 2016'!O5,'June 2016'!#REF!,'July 2016'!O5)</f>
        <v>#REF!</v>
      </c>
      <c r="P5" s="182" t="e">
        <f t="shared" si="1"/>
        <v>#REF!</v>
      </c>
      <c r="Q5" s="183" t="e">
        <f ca="1">SUM('May 2016:April 2017'!Q5)</f>
        <v>#REF!</v>
      </c>
      <c r="R5" s="183">
        <f ca="1">SUM('May 2016:April 2017'!R5)</f>
        <v>829</v>
      </c>
      <c r="S5" s="184" t="e">
        <f t="shared" ref="S5:S54" ca="1" si="2">Q5/R5</f>
        <v>#REF!</v>
      </c>
    </row>
    <row r="6" spans="1:19" ht="90" x14ac:dyDescent="0.25">
      <c r="A6" s="162" t="s">
        <v>22</v>
      </c>
      <c r="B6" s="163" t="s">
        <v>15</v>
      </c>
      <c r="C6" s="118">
        <v>3</v>
      </c>
      <c r="D6" s="118" t="s">
        <v>16</v>
      </c>
      <c r="E6" s="118" t="s">
        <v>17</v>
      </c>
      <c r="F6" s="165" t="s">
        <v>23</v>
      </c>
      <c r="G6" s="165" t="s">
        <v>24</v>
      </c>
      <c r="H6" s="180">
        <v>0.95</v>
      </c>
      <c r="I6" s="148">
        <v>41</v>
      </c>
      <c r="J6" s="148">
        <v>41</v>
      </c>
      <c r="K6" s="385">
        <f t="shared" si="0"/>
        <v>1</v>
      </c>
      <c r="L6" s="149"/>
      <c r="M6" s="225"/>
      <c r="N6" s="181" t="e">
        <f>SUM('May 2016'!N6,'June 2016'!#REF!,'July 2016'!N6)</f>
        <v>#REF!</v>
      </c>
      <c r="O6" s="181" t="e">
        <f>SUM('May 2016'!O6,'June 2016'!#REF!,'July 2016'!O6)</f>
        <v>#REF!</v>
      </c>
      <c r="P6" s="182" t="e">
        <f t="shared" si="1"/>
        <v>#REF!</v>
      </c>
      <c r="Q6" s="183" t="e">
        <f ca="1">SUM('May 2016:April 2017'!Q6)</f>
        <v>#REF!</v>
      </c>
      <c r="R6" s="183">
        <f ca="1">SUM('May 2016:April 2017'!R6)</f>
        <v>179</v>
      </c>
      <c r="S6" s="184" t="e">
        <f t="shared" ca="1" si="2"/>
        <v>#REF!</v>
      </c>
    </row>
    <row r="7" spans="1:19" ht="90" x14ac:dyDescent="0.25">
      <c r="A7" s="160" t="s">
        <v>14</v>
      </c>
      <c r="B7" s="161" t="s">
        <v>15</v>
      </c>
      <c r="C7" s="117">
        <v>4</v>
      </c>
      <c r="D7" s="117" t="s">
        <v>16</v>
      </c>
      <c r="E7" s="117" t="s">
        <v>17</v>
      </c>
      <c r="F7" s="164" t="s">
        <v>25</v>
      </c>
      <c r="G7" s="164" t="s">
        <v>26</v>
      </c>
      <c r="H7" s="180">
        <v>0.95</v>
      </c>
      <c r="I7" s="294">
        <v>105</v>
      </c>
      <c r="J7" s="294">
        <v>105</v>
      </c>
      <c r="K7" s="385">
        <f t="shared" si="0"/>
        <v>1</v>
      </c>
      <c r="L7" s="156"/>
      <c r="M7" s="296"/>
      <c r="N7" s="181" t="e">
        <f>SUM('May 2016'!N7,'June 2016'!#REF!,'July 2016'!N7)</f>
        <v>#REF!</v>
      </c>
      <c r="O7" s="181" t="e">
        <f>SUM('May 2016'!O7,'June 2016'!#REF!,'July 2016'!O7)</f>
        <v>#REF!</v>
      </c>
      <c r="P7" s="182" t="e">
        <f t="shared" si="1"/>
        <v>#REF!</v>
      </c>
      <c r="Q7" s="183" t="e">
        <f ca="1">SUM('May 2016:April 2017'!Q7)</f>
        <v>#REF!</v>
      </c>
      <c r="R7" s="183">
        <f ca="1">SUM('May 2016:April 2017'!R7)</f>
        <v>323</v>
      </c>
      <c r="S7" s="184" t="e">
        <f t="shared" ca="1" si="2"/>
        <v>#REF!</v>
      </c>
    </row>
    <row r="8" spans="1:19" ht="161.25" customHeight="1" x14ac:dyDescent="0.25">
      <c r="A8" s="162" t="s">
        <v>27</v>
      </c>
      <c r="B8" s="163" t="s">
        <v>28</v>
      </c>
      <c r="C8" s="118">
        <v>5</v>
      </c>
      <c r="D8" s="118" t="s">
        <v>16</v>
      </c>
      <c r="E8" s="118" t="s">
        <v>16</v>
      </c>
      <c r="F8" s="165" t="s">
        <v>29</v>
      </c>
      <c r="G8" s="165" t="s">
        <v>30</v>
      </c>
      <c r="H8" s="180">
        <v>0.95</v>
      </c>
      <c r="I8" s="148">
        <v>13</v>
      </c>
      <c r="J8" s="148">
        <v>13</v>
      </c>
      <c r="K8" s="385">
        <f t="shared" si="0"/>
        <v>1</v>
      </c>
      <c r="L8" s="188"/>
      <c r="M8" s="225"/>
      <c r="N8" s="181" t="e">
        <f>SUM('May 2016'!N8,'June 2016'!#REF!,'July 2016'!N8)</f>
        <v>#REF!</v>
      </c>
      <c r="O8" s="181" t="e">
        <f>SUM('May 2016'!O8,'June 2016'!#REF!,'July 2016'!O8)</f>
        <v>#REF!</v>
      </c>
      <c r="P8" s="182" t="e">
        <f t="shared" si="1"/>
        <v>#REF!</v>
      </c>
      <c r="Q8" s="183" t="e">
        <f ca="1">SUM('May 2016:April 2017'!Q8)</f>
        <v>#REF!</v>
      </c>
      <c r="R8" s="183">
        <f ca="1">SUM('May 2016:April 2017'!R8)</f>
        <v>15</v>
      </c>
      <c r="S8" s="184" t="e">
        <f t="shared" ca="1" si="2"/>
        <v>#REF!</v>
      </c>
    </row>
    <row r="9" spans="1:19" ht="75" x14ac:dyDescent="0.25">
      <c r="A9" s="160" t="s">
        <v>31</v>
      </c>
      <c r="B9" s="161" t="s">
        <v>28</v>
      </c>
      <c r="C9" s="117">
        <v>6</v>
      </c>
      <c r="D9" s="117" t="s">
        <v>16</v>
      </c>
      <c r="E9" s="117" t="s">
        <v>16</v>
      </c>
      <c r="F9" s="164" t="s">
        <v>32</v>
      </c>
      <c r="G9" s="164" t="s">
        <v>33</v>
      </c>
      <c r="H9" s="180">
        <v>0.95</v>
      </c>
      <c r="I9" s="294">
        <v>0</v>
      </c>
      <c r="J9" s="294">
        <v>0</v>
      </c>
      <c r="K9" s="385">
        <v>1</v>
      </c>
      <c r="L9" s="151"/>
      <c r="M9" s="297"/>
      <c r="N9" s="181" t="e">
        <f>SUM('May 2016'!N9,'June 2016'!#REF!,'July 2016'!N9)</f>
        <v>#REF!</v>
      </c>
      <c r="O9" s="181" t="e">
        <f>SUM('May 2016'!O9,'June 2016'!#REF!,'July 2016'!O9)</f>
        <v>#REF!</v>
      </c>
      <c r="P9" s="192" t="e">
        <f t="shared" si="1"/>
        <v>#REF!</v>
      </c>
      <c r="Q9" s="183" t="e">
        <f ca="1">SUM('May 2016:April 2017'!Q9)</f>
        <v>#REF!</v>
      </c>
      <c r="R9" s="183">
        <f ca="1">SUM('May 2016:April 2017'!R9)</f>
        <v>0</v>
      </c>
      <c r="S9" s="202" t="e">
        <f t="shared" ca="1" si="2"/>
        <v>#REF!</v>
      </c>
    </row>
    <row r="10" spans="1:19" ht="90" x14ac:dyDescent="0.25">
      <c r="A10" s="162" t="s">
        <v>34</v>
      </c>
      <c r="B10" s="163" t="s">
        <v>28</v>
      </c>
      <c r="C10" s="118">
        <v>7</v>
      </c>
      <c r="D10" s="118" t="s">
        <v>16</v>
      </c>
      <c r="E10" s="118" t="s">
        <v>17</v>
      </c>
      <c r="F10" s="165" t="s">
        <v>35</v>
      </c>
      <c r="G10" s="165" t="s">
        <v>36</v>
      </c>
      <c r="H10" s="180">
        <v>0.99</v>
      </c>
      <c r="I10" s="148">
        <v>8</v>
      </c>
      <c r="J10" s="148">
        <v>8</v>
      </c>
      <c r="K10" s="385">
        <f t="shared" si="0"/>
        <v>1</v>
      </c>
      <c r="L10" s="150"/>
      <c r="M10" s="225"/>
      <c r="N10" s="181" t="e">
        <f>SUM('May 2016'!N10,'June 2016'!#REF!,'July 2016'!N10)</f>
        <v>#REF!</v>
      </c>
      <c r="O10" s="181" t="e">
        <f>SUM('May 2016'!O10,'June 2016'!#REF!,'July 2016'!O10)</f>
        <v>#REF!</v>
      </c>
      <c r="P10" s="182" t="e">
        <f t="shared" si="1"/>
        <v>#REF!</v>
      </c>
      <c r="Q10" s="183" t="e">
        <f ca="1">SUM('May 2016:April 2017'!Q10)</f>
        <v>#REF!</v>
      </c>
      <c r="R10" s="183">
        <f ca="1">SUM('May 2016:April 2017'!R10)</f>
        <v>24</v>
      </c>
      <c r="S10" s="184" t="e">
        <f t="shared" ca="1" si="2"/>
        <v>#REF!</v>
      </c>
    </row>
    <row r="11" spans="1:19" ht="120" x14ac:dyDescent="0.25">
      <c r="A11" s="160" t="s">
        <v>37</v>
      </c>
      <c r="B11" s="161" t="s">
        <v>28</v>
      </c>
      <c r="C11" s="117">
        <v>8</v>
      </c>
      <c r="D11" s="117" t="s">
        <v>16</v>
      </c>
      <c r="E11" s="120" t="s">
        <v>17</v>
      </c>
      <c r="F11" s="164" t="s">
        <v>38</v>
      </c>
      <c r="G11" s="164" t="s">
        <v>39</v>
      </c>
      <c r="H11" s="180">
        <v>1</v>
      </c>
      <c r="I11" s="148">
        <v>5</v>
      </c>
      <c r="J11" s="148">
        <v>5</v>
      </c>
      <c r="K11" s="385">
        <f t="shared" si="0"/>
        <v>1</v>
      </c>
      <c r="L11" s="151"/>
      <c r="M11" s="298"/>
      <c r="N11" s="181" t="e">
        <f>SUM('May 2016'!N11,'June 2016'!#REF!,'July 2016'!N11)</f>
        <v>#REF!</v>
      </c>
      <c r="O11" s="181" t="e">
        <f>SUM('May 2016'!O11,'June 2016'!#REF!,'July 2016'!O11)</f>
        <v>#REF!</v>
      </c>
      <c r="P11" s="203" t="e">
        <f t="shared" si="1"/>
        <v>#REF!</v>
      </c>
      <c r="Q11" s="183" t="e">
        <f ca="1">SUM('May 2016:April 2017'!Q11)</f>
        <v>#REF!</v>
      </c>
      <c r="R11" s="183">
        <f ca="1">SUM('May 2016:April 2017'!R11)</f>
        <v>26</v>
      </c>
      <c r="S11" s="204" t="e">
        <f t="shared" ca="1" si="2"/>
        <v>#REF!</v>
      </c>
    </row>
    <row r="12" spans="1:19" ht="120" x14ac:dyDescent="0.25">
      <c r="A12" s="162" t="s">
        <v>40</v>
      </c>
      <c r="B12" s="163" t="s">
        <v>15</v>
      </c>
      <c r="C12" s="118">
        <v>9</v>
      </c>
      <c r="D12" s="118" t="s">
        <v>16</v>
      </c>
      <c r="E12" s="118" t="s">
        <v>16</v>
      </c>
      <c r="F12" s="165" t="s">
        <v>41</v>
      </c>
      <c r="G12" s="165" t="s">
        <v>42</v>
      </c>
      <c r="H12" s="180">
        <v>0.98</v>
      </c>
      <c r="I12" s="148">
        <v>7</v>
      </c>
      <c r="J12" s="148">
        <v>7</v>
      </c>
      <c r="K12" s="385">
        <f t="shared" si="0"/>
        <v>1</v>
      </c>
      <c r="L12" s="152"/>
      <c r="M12" s="329"/>
      <c r="N12" s="181" t="e">
        <f>SUM('May 2016'!N12,'June 2016'!#REF!,'July 2016'!N12)</f>
        <v>#REF!</v>
      </c>
      <c r="O12" s="181" t="e">
        <f>SUM('May 2016'!O12,'June 2016'!#REF!,'July 2016'!O12)</f>
        <v>#REF!</v>
      </c>
      <c r="P12" s="192" t="e">
        <f t="shared" si="1"/>
        <v>#REF!</v>
      </c>
      <c r="Q12" s="183" t="e">
        <f ca="1">SUM('May 2016:April 2017'!Q12)</f>
        <v>#REF!</v>
      </c>
      <c r="R12" s="183">
        <f ca="1">SUM('May 2016:April 2017'!R12)</f>
        <v>14</v>
      </c>
      <c r="S12" s="184" t="e">
        <f t="shared" ca="1" si="2"/>
        <v>#REF!</v>
      </c>
    </row>
    <row r="13" spans="1:19" ht="120" x14ac:dyDescent="0.25">
      <c r="A13" s="160" t="s">
        <v>43</v>
      </c>
      <c r="B13" s="161" t="s">
        <v>15</v>
      </c>
      <c r="C13" s="117">
        <v>10</v>
      </c>
      <c r="D13" s="117" t="s">
        <v>16</v>
      </c>
      <c r="E13" s="117" t="s">
        <v>17</v>
      </c>
      <c r="F13" s="164" t="s">
        <v>44</v>
      </c>
      <c r="G13" s="164" t="s">
        <v>45</v>
      </c>
      <c r="H13" s="180">
        <v>0.98</v>
      </c>
      <c r="I13" s="148">
        <v>25</v>
      </c>
      <c r="J13" s="148">
        <v>25</v>
      </c>
      <c r="K13" s="385">
        <f t="shared" si="0"/>
        <v>1</v>
      </c>
      <c r="L13" s="157"/>
      <c r="M13" s="293"/>
      <c r="N13" s="181" t="e">
        <f>SUM('May 2016'!N13,'June 2016'!#REF!,'July 2016'!N13)</f>
        <v>#REF!</v>
      </c>
      <c r="O13" s="181" t="e">
        <f>SUM('May 2016'!O13,'June 2016'!#REF!,'July 2016'!O13)</f>
        <v>#REF!</v>
      </c>
      <c r="P13" s="182" t="e">
        <f t="shared" si="1"/>
        <v>#REF!</v>
      </c>
      <c r="Q13" s="183" t="e">
        <f ca="1">SUM('May 2016:April 2017'!Q13)</f>
        <v>#REF!</v>
      </c>
      <c r="R13" s="183">
        <f ca="1">SUM('May 2016:April 2017'!R13)</f>
        <v>231</v>
      </c>
      <c r="S13" s="184" t="e">
        <f t="shared" ca="1" si="2"/>
        <v>#REF!</v>
      </c>
    </row>
    <row r="14" spans="1:19" ht="60" x14ac:dyDescent="0.25">
      <c r="A14" s="162" t="s">
        <v>46</v>
      </c>
      <c r="B14" s="163" t="s">
        <v>15</v>
      </c>
      <c r="C14" s="118">
        <v>11</v>
      </c>
      <c r="D14" s="118" t="s">
        <v>16</v>
      </c>
      <c r="E14" s="118" t="s">
        <v>17</v>
      </c>
      <c r="F14" s="165" t="s">
        <v>47</v>
      </c>
      <c r="G14" s="165" t="s">
        <v>48</v>
      </c>
      <c r="H14" s="180">
        <v>0.97</v>
      </c>
      <c r="I14" s="148">
        <v>201</v>
      </c>
      <c r="J14" s="148">
        <v>203</v>
      </c>
      <c r="K14" s="385">
        <f t="shared" si="0"/>
        <v>0.99014778325123154</v>
      </c>
      <c r="L14" s="152"/>
      <c r="M14" s="299"/>
      <c r="N14" s="181" t="e">
        <f>SUM('May 2016'!N14,'June 2016'!#REF!,'July 2016'!N14)</f>
        <v>#REF!</v>
      </c>
      <c r="O14" s="181" t="e">
        <f>SUM('May 2016'!O14,'June 2016'!#REF!,'July 2016'!O14)</f>
        <v>#REF!</v>
      </c>
      <c r="P14" s="182" t="e">
        <f t="shared" si="1"/>
        <v>#REF!</v>
      </c>
      <c r="Q14" s="183" t="e">
        <f ca="1">SUM('May 2016:April 2017'!Q14)</f>
        <v>#REF!</v>
      </c>
      <c r="R14" s="183">
        <f ca="1">SUM('May 2016:April 2017'!R14)</f>
        <v>401</v>
      </c>
      <c r="S14" s="184" t="e">
        <f t="shared" ca="1" si="2"/>
        <v>#REF!</v>
      </c>
    </row>
    <row r="15" spans="1:19" ht="120" x14ac:dyDescent="0.25">
      <c r="A15" s="160" t="s">
        <v>49</v>
      </c>
      <c r="B15" s="161" t="s">
        <v>28</v>
      </c>
      <c r="C15" s="117">
        <v>12</v>
      </c>
      <c r="D15" s="117" t="s">
        <v>50</v>
      </c>
      <c r="E15" s="117" t="s">
        <v>50</v>
      </c>
      <c r="F15" s="164" t="s">
        <v>51</v>
      </c>
      <c r="G15" s="164" t="s">
        <v>52</v>
      </c>
      <c r="H15" s="180">
        <v>0.85</v>
      </c>
      <c r="I15" s="148">
        <v>0</v>
      </c>
      <c r="J15" s="148">
        <v>0</v>
      </c>
      <c r="K15" s="385">
        <v>1</v>
      </c>
      <c r="L15" s="151"/>
      <c r="M15" s="299"/>
      <c r="N15" s="181" t="e">
        <f>SUM('May 2016'!N15,'June 2016'!#REF!,'July 2016'!N15)</f>
        <v>#REF!</v>
      </c>
      <c r="O15" s="181" t="e">
        <f>SUM('May 2016'!O15,'June 2016'!#REF!,'July 2016'!O15)</f>
        <v>#REF!</v>
      </c>
      <c r="P15" s="192" t="e">
        <f t="shared" si="1"/>
        <v>#REF!</v>
      </c>
      <c r="Q15" s="183" t="e">
        <f ca="1">SUM('May 2016:April 2017'!Q15)</f>
        <v>#REF!</v>
      </c>
      <c r="R15" s="183">
        <f ca="1">SUM('May 2016:April 2017'!R15)</f>
        <v>0</v>
      </c>
      <c r="S15" s="202" t="e">
        <f t="shared" ca="1" si="2"/>
        <v>#REF!</v>
      </c>
    </row>
    <row r="16" spans="1:19" ht="60" x14ac:dyDescent="0.25">
      <c r="A16" s="162" t="s">
        <v>53</v>
      </c>
      <c r="B16" s="163" t="s">
        <v>28</v>
      </c>
      <c r="C16" s="118">
        <v>13</v>
      </c>
      <c r="D16" s="118" t="s">
        <v>50</v>
      </c>
      <c r="E16" s="118" t="s">
        <v>50</v>
      </c>
      <c r="F16" s="165" t="s">
        <v>54</v>
      </c>
      <c r="G16" s="166" t="s">
        <v>55</v>
      </c>
      <c r="H16" s="180">
        <v>0.85</v>
      </c>
      <c r="I16" s="148">
        <v>0</v>
      </c>
      <c r="J16" s="148">
        <v>0</v>
      </c>
      <c r="K16" s="385">
        <v>0.85</v>
      </c>
      <c r="L16" s="153"/>
      <c r="M16" s="296"/>
      <c r="N16" s="181" t="e">
        <f>SUM('May 2016'!N16,'June 2016'!#REF!,'July 2016'!N16)</f>
        <v>#REF!</v>
      </c>
      <c r="O16" s="181" t="e">
        <f>SUM('May 2016'!O16,'June 2016'!#REF!,'July 2016'!O16)</f>
        <v>#REF!</v>
      </c>
      <c r="P16" s="192" t="e">
        <f t="shared" si="1"/>
        <v>#REF!</v>
      </c>
      <c r="Q16" s="183" t="e">
        <f ca="1">SUM('May 2016:April 2017'!Q16)</f>
        <v>#REF!</v>
      </c>
      <c r="R16" s="183">
        <f ca="1">SUM('May 2016:April 2017'!R16)</f>
        <v>0</v>
      </c>
      <c r="S16" s="202" t="e">
        <f t="shared" ca="1" si="2"/>
        <v>#REF!</v>
      </c>
    </row>
    <row r="17" spans="1:19" ht="75" x14ac:dyDescent="0.25">
      <c r="A17" s="160" t="s">
        <v>56</v>
      </c>
      <c r="B17" s="161" t="s">
        <v>15</v>
      </c>
      <c r="C17" s="117">
        <v>14</v>
      </c>
      <c r="D17" s="117" t="s">
        <v>16</v>
      </c>
      <c r="E17" s="117" t="s">
        <v>50</v>
      </c>
      <c r="F17" s="164" t="s">
        <v>57</v>
      </c>
      <c r="G17" s="164" t="s">
        <v>58</v>
      </c>
      <c r="H17" s="180">
        <v>0.92</v>
      </c>
      <c r="I17" s="148">
        <v>47</v>
      </c>
      <c r="J17" s="148">
        <v>49</v>
      </c>
      <c r="K17" s="385">
        <f t="shared" si="0"/>
        <v>0.95918367346938771</v>
      </c>
      <c r="L17" s="149"/>
      <c r="M17" s="293"/>
      <c r="N17" s="181" t="e">
        <f>SUM('May 2016'!N17,'June 2016'!#REF!,'July 2016'!N17)</f>
        <v>#REF!</v>
      </c>
      <c r="O17" s="181" t="e">
        <f>SUM('May 2016'!O17,'June 2016'!#REF!,'July 2016'!O17)</f>
        <v>#REF!</v>
      </c>
      <c r="P17" s="182" t="e">
        <f t="shared" si="1"/>
        <v>#REF!</v>
      </c>
      <c r="Q17" s="183" t="e">
        <f ca="1">SUM('May 2016:April 2017'!Q17)</f>
        <v>#REF!</v>
      </c>
      <c r="R17" s="183">
        <f ca="1">SUM('May 2016:April 2017'!R17)</f>
        <v>47</v>
      </c>
      <c r="S17" s="193" t="e">
        <f t="shared" ca="1" si="2"/>
        <v>#REF!</v>
      </c>
    </row>
    <row r="18" spans="1:19" ht="90" x14ac:dyDescent="0.25">
      <c r="A18" s="162" t="s">
        <v>59</v>
      </c>
      <c r="B18" s="163" t="s">
        <v>28</v>
      </c>
      <c r="C18" s="118">
        <v>15</v>
      </c>
      <c r="D18" s="118" t="s">
        <v>17</v>
      </c>
      <c r="E18" s="118" t="s">
        <v>50</v>
      </c>
      <c r="F18" s="165" t="s">
        <v>60</v>
      </c>
      <c r="G18" s="165" t="s">
        <v>61</v>
      </c>
      <c r="H18" s="180">
        <v>0.99</v>
      </c>
      <c r="I18" s="148">
        <v>1</v>
      </c>
      <c r="J18" s="148">
        <v>1</v>
      </c>
      <c r="K18" s="385">
        <f t="shared" si="0"/>
        <v>1</v>
      </c>
      <c r="L18" s="150"/>
      <c r="M18" s="299"/>
      <c r="N18" s="181" t="e">
        <f>SUM('May 2016'!N18,'June 2016'!#REF!,'July 2016'!N18)</f>
        <v>#REF!</v>
      </c>
      <c r="O18" s="181" t="e">
        <f>SUM('May 2016'!O18,'June 2016'!#REF!,'July 2016'!O18)</f>
        <v>#REF!</v>
      </c>
      <c r="P18" s="182" t="e">
        <f t="shared" si="1"/>
        <v>#REF!</v>
      </c>
      <c r="Q18" s="183" t="e">
        <f ca="1">SUM('May 2016:April 2017'!Q18)</f>
        <v>#REF!</v>
      </c>
      <c r="R18" s="183">
        <f ca="1">SUM('May 2016:April 2017'!R18)</f>
        <v>1</v>
      </c>
      <c r="S18" s="193" t="e">
        <f t="shared" ca="1" si="2"/>
        <v>#REF!</v>
      </c>
    </row>
    <row r="19" spans="1:19" ht="90" x14ac:dyDescent="0.25">
      <c r="A19" s="160" t="s">
        <v>62</v>
      </c>
      <c r="B19" s="161" t="s">
        <v>28</v>
      </c>
      <c r="C19" s="117">
        <v>16</v>
      </c>
      <c r="D19" s="117" t="s">
        <v>16</v>
      </c>
      <c r="E19" s="117" t="s">
        <v>50</v>
      </c>
      <c r="F19" s="164" t="s">
        <v>63</v>
      </c>
      <c r="G19" s="164" t="s">
        <v>64</v>
      </c>
      <c r="H19" s="180">
        <v>0.95</v>
      </c>
      <c r="I19" s="148">
        <v>0</v>
      </c>
      <c r="J19" s="148">
        <v>0</v>
      </c>
      <c r="K19" s="385"/>
      <c r="L19" s="151"/>
      <c r="M19" s="293"/>
      <c r="N19" s="181" t="e">
        <f>SUM('May 2016'!N19,'June 2016'!#REF!,'July 2016'!N19)</f>
        <v>#REF!</v>
      </c>
      <c r="O19" s="181" t="e">
        <f>SUM('May 2016'!O19,'June 2016'!#REF!,'July 2016'!O19)</f>
        <v>#REF!</v>
      </c>
      <c r="P19" s="192" t="e">
        <f t="shared" si="1"/>
        <v>#REF!</v>
      </c>
      <c r="Q19" s="183" t="e">
        <f ca="1">SUM('May 2016:April 2017'!Q19)</f>
        <v>#REF!</v>
      </c>
      <c r="R19" s="183">
        <f ca="1">SUM('May 2016:April 2017'!R19)</f>
        <v>0</v>
      </c>
      <c r="S19" s="202" t="e">
        <f t="shared" ca="1" si="2"/>
        <v>#REF!</v>
      </c>
    </row>
    <row r="20" spans="1:19" ht="207" customHeight="1" x14ac:dyDescent="0.25">
      <c r="A20" s="162" t="s">
        <v>62</v>
      </c>
      <c r="B20" s="163" t="s">
        <v>28</v>
      </c>
      <c r="C20" s="118">
        <v>17</v>
      </c>
      <c r="D20" s="118" t="s">
        <v>16</v>
      </c>
      <c r="E20" s="118" t="s">
        <v>16</v>
      </c>
      <c r="F20" s="165" t="s">
        <v>65</v>
      </c>
      <c r="G20" s="165" t="s">
        <v>66</v>
      </c>
      <c r="H20" s="180">
        <v>0.97</v>
      </c>
      <c r="I20" s="148">
        <v>9</v>
      </c>
      <c r="J20" s="148">
        <v>9</v>
      </c>
      <c r="K20" s="385">
        <f t="shared" si="0"/>
        <v>1</v>
      </c>
      <c r="L20" s="150"/>
      <c r="M20" s="293"/>
      <c r="N20" s="181" t="e">
        <f>SUM('May 2016'!N20,'June 2016'!#REF!,'July 2016'!N20)</f>
        <v>#REF!</v>
      </c>
      <c r="O20" s="181" t="e">
        <f>SUM('May 2016'!O20,'June 2016'!#REF!,'July 2016'!O20)</f>
        <v>#REF!</v>
      </c>
      <c r="P20" s="182" t="e">
        <f t="shared" si="1"/>
        <v>#REF!</v>
      </c>
      <c r="Q20" s="183" t="e">
        <f ca="1">SUM('May 2016:April 2017'!Q20)</f>
        <v>#REF!</v>
      </c>
      <c r="R20" s="183">
        <f ca="1">SUM('May 2016:April 2017'!R20)</f>
        <v>5</v>
      </c>
      <c r="S20" s="184" t="e">
        <f t="shared" ca="1" si="2"/>
        <v>#REF!</v>
      </c>
    </row>
    <row r="21" spans="1:19" ht="222" customHeight="1" x14ac:dyDescent="0.25">
      <c r="A21" s="160" t="s">
        <v>62</v>
      </c>
      <c r="B21" s="161" t="s">
        <v>28</v>
      </c>
      <c r="C21" s="117">
        <v>18</v>
      </c>
      <c r="D21" s="117" t="s">
        <v>16</v>
      </c>
      <c r="E21" s="117" t="s">
        <v>50</v>
      </c>
      <c r="F21" s="164" t="s">
        <v>67</v>
      </c>
      <c r="G21" s="164" t="s">
        <v>68</v>
      </c>
      <c r="H21" s="180">
        <v>0.97</v>
      </c>
      <c r="I21" s="148">
        <v>0</v>
      </c>
      <c r="J21" s="148">
        <v>0</v>
      </c>
      <c r="K21" s="385" t="e">
        <f t="shared" si="0"/>
        <v>#DIV/0!</v>
      </c>
      <c r="L21" s="194"/>
      <c r="M21" s="293"/>
      <c r="N21" s="181" t="e">
        <f>SUM('May 2016'!N21,'June 2016'!#REF!,'July 2016'!N21)</f>
        <v>#REF!</v>
      </c>
      <c r="O21" s="181" t="e">
        <f>SUM('May 2016'!O21,'June 2016'!#REF!,'July 2016'!O21)</f>
        <v>#REF!</v>
      </c>
      <c r="P21" s="192" t="e">
        <f t="shared" si="1"/>
        <v>#REF!</v>
      </c>
      <c r="Q21" s="183" t="e">
        <f ca="1">SUM('May 2016:April 2017'!Q21)</f>
        <v>#REF!</v>
      </c>
      <c r="R21" s="183">
        <f ca="1">SUM('May 2016:April 2017'!R21)</f>
        <v>1</v>
      </c>
      <c r="S21" s="193" t="e">
        <f t="shared" ca="1" si="2"/>
        <v>#REF!</v>
      </c>
    </row>
    <row r="22" spans="1:19" ht="180" customHeight="1" x14ac:dyDescent="0.25">
      <c r="A22" s="162" t="s">
        <v>62</v>
      </c>
      <c r="B22" s="163" t="s">
        <v>28</v>
      </c>
      <c r="C22" s="118">
        <v>19</v>
      </c>
      <c r="D22" s="118" t="s">
        <v>16</v>
      </c>
      <c r="E22" s="118" t="s">
        <v>50</v>
      </c>
      <c r="F22" s="165" t="s">
        <v>71</v>
      </c>
      <c r="G22" s="165" t="s">
        <v>70</v>
      </c>
      <c r="H22" s="180">
        <v>0.99</v>
      </c>
      <c r="I22" s="148">
        <v>3</v>
      </c>
      <c r="J22" s="148">
        <v>3</v>
      </c>
      <c r="K22" s="385">
        <f t="shared" si="0"/>
        <v>1</v>
      </c>
      <c r="L22" s="150"/>
      <c r="M22" s="293"/>
      <c r="N22" s="181" t="e">
        <f>SUM('May 2016'!N22,'June 2016'!#REF!,'July 2016'!N22)</f>
        <v>#REF!</v>
      </c>
      <c r="O22" s="181">
        <v>15</v>
      </c>
      <c r="P22" s="188">
        <v>2.5299999999999998</v>
      </c>
      <c r="Q22" s="183" t="e">
        <f ca="1">SUM('May 2016:April 2017'!Q22)</f>
        <v>#REF!</v>
      </c>
      <c r="R22" s="183">
        <v>60</v>
      </c>
      <c r="S22" s="193" t="e">
        <f t="shared" ca="1" si="2"/>
        <v>#REF!</v>
      </c>
    </row>
    <row r="23" spans="1:19" ht="90" x14ac:dyDescent="0.25">
      <c r="A23" s="160" t="s">
        <v>62</v>
      </c>
      <c r="B23" s="161" t="s">
        <v>28</v>
      </c>
      <c r="C23" s="117">
        <v>20</v>
      </c>
      <c r="D23" s="117" t="s">
        <v>16</v>
      </c>
      <c r="E23" s="117" t="s">
        <v>50</v>
      </c>
      <c r="F23" s="164" t="s">
        <v>71</v>
      </c>
      <c r="G23" s="164" t="s">
        <v>72</v>
      </c>
      <c r="H23" s="180">
        <v>0.99</v>
      </c>
      <c r="I23" s="148">
        <v>1</v>
      </c>
      <c r="J23" s="148">
        <v>1</v>
      </c>
      <c r="K23" s="385">
        <f t="shared" si="0"/>
        <v>1</v>
      </c>
      <c r="L23" s="151"/>
      <c r="M23" s="293"/>
      <c r="N23" s="181" t="e">
        <f>SUM('May 2016'!N23,'June 2016'!#REF!,'July 2016'!N23)</f>
        <v>#REF!</v>
      </c>
      <c r="O23" s="181" t="e">
        <f>SUM('May 2016'!O23,'June 2016'!#REF!,'July 2016'!O23)</f>
        <v>#REF!</v>
      </c>
      <c r="P23" s="182" t="e">
        <f t="shared" si="1"/>
        <v>#REF!</v>
      </c>
      <c r="Q23" s="183" t="e">
        <f ca="1">SUM('May 2016:April 2017'!Q23)</f>
        <v>#REF!</v>
      </c>
      <c r="R23" s="183">
        <f ca="1">SUM('May 2016:April 2017'!R23)</f>
        <v>4</v>
      </c>
      <c r="S23" s="193" t="e">
        <f t="shared" ca="1" si="2"/>
        <v>#REF!</v>
      </c>
    </row>
    <row r="24" spans="1:19" ht="60" x14ac:dyDescent="0.25">
      <c r="A24" s="162" t="s">
        <v>73</v>
      </c>
      <c r="B24" s="163" t="s">
        <v>15</v>
      </c>
      <c r="C24" s="118">
        <v>21</v>
      </c>
      <c r="D24" s="118" t="s">
        <v>16</v>
      </c>
      <c r="E24" s="118" t="s">
        <v>16</v>
      </c>
      <c r="F24" s="165" t="s">
        <v>74</v>
      </c>
      <c r="G24" s="165" t="s">
        <v>75</v>
      </c>
      <c r="H24" s="180" t="s">
        <v>76</v>
      </c>
      <c r="I24" s="187"/>
      <c r="J24" s="187"/>
      <c r="K24" s="385" t="s">
        <v>263</v>
      </c>
      <c r="L24" s="149"/>
      <c r="M24" s="334"/>
      <c r="N24" s="181" t="e">
        <f>SUM('May 2016'!N24,'June 2016'!#REF!,'July 2016'!N24)</f>
        <v>#REF!</v>
      </c>
      <c r="O24" s="181" t="e">
        <f>SUM('May 2016'!O24,'June 2016'!#REF!,'July 2016'!O24)</f>
        <v>#REF!</v>
      </c>
      <c r="P24" s="192" t="e">
        <f t="shared" si="1"/>
        <v>#REF!</v>
      </c>
      <c r="Q24" s="183" t="e">
        <f ca="1">SUM('May 2016:April 2017'!Q24)</f>
        <v>#REF!</v>
      </c>
      <c r="R24" s="183">
        <f ca="1">SUM('May 2016:April 2017'!R24)</f>
        <v>0</v>
      </c>
      <c r="S24" s="202" t="e">
        <f t="shared" ca="1" si="2"/>
        <v>#REF!</v>
      </c>
    </row>
    <row r="25" spans="1:19" ht="75" x14ac:dyDescent="0.25">
      <c r="A25" s="160" t="s">
        <v>77</v>
      </c>
      <c r="B25" s="161" t="s">
        <v>15</v>
      </c>
      <c r="C25" s="117">
        <v>22</v>
      </c>
      <c r="D25" s="117" t="s">
        <v>16</v>
      </c>
      <c r="E25" s="117" t="s">
        <v>16</v>
      </c>
      <c r="F25" s="164" t="s">
        <v>78</v>
      </c>
      <c r="G25" s="164" t="s">
        <v>79</v>
      </c>
      <c r="H25" s="180" t="s">
        <v>80</v>
      </c>
      <c r="I25" s="187"/>
      <c r="J25" s="187"/>
      <c r="K25" s="385" t="s">
        <v>264</v>
      </c>
      <c r="L25" s="149"/>
      <c r="M25" s="149"/>
      <c r="N25" s="181" t="e">
        <f>SUM('May 2016'!N25,'June 2016'!#REF!,'July 2016'!N25)</f>
        <v>#REF!</v>
      </c>
      <c r="O25" s="181" t="e">
        <f>SUM('May 2016'!O25,'June 2016'!#REF!,'July 2016'!O25)</f>
        <v>#REF!</v>
      </c>
      <c r="P25" s="186" t="s">
        <v>149</v>
      </c>
      <c r="Q25" s="183" t="e">
        <f ca="1">SUM('May 2016:April 2017'!Q25)</f>
        <v>#REF!</v>
      </c>
      <c r="R25" s="183">
        <f ca="1">SUM('May 2016:April 2017'!R25)</f>
        <v>0</v>
      </c>
      <c r="S25" s="202" t="e">
        <f t="shared" ca="1" si="2"/>
        <v>#REF!</v>
      </c>
    </row>
    <row r="26" spans="1:19" ht="30" x14ac:dyDescent="0.25">
      <c r="A26" s="162" t="s">
        <v>81</v>
      </c>
      <c r="B26" s="163" t="s">
        <v>15</v>
      </c>
      <c r="C26" s="118">
        <v>23</v>
      </c>
      <c r="D26" s="118" t="s">
        <v>16</v>
      </c>
      <c r="E26" s="118" t="s">
        <v>16</v>
      </c>
      <c r="F26" s="165" t="s">
        <v>82</v>
      </c>
      <c r="G26" s="165"/>
      <c r="H26" s="180">
        <v>0.9</v>
      </c>
      <c r="I26" s="187">
        <v>127</v>
      </c>
      <c r="J26" s="187">
        <v>127</v>
      </c>
      <c r="K26" s="385">
        <f t="shared" si="0"/>
        <v>1</v>
      </c>
      <c r="L26" s="152"/>
      <c r="M26" s="149"/>
      <c r="N26" s="181" t="e">
        <f>SUM('May 2016'!N26,'June 2016'!#REF!,'July 2016'!N26)</f>
        <v>#REF!</v>
      </c>
      <c r="O26" s="181" t="e">
        <f>SUM('May 2016'!O26,'June 2016'!#REF!,'July 2016'!O26)</f>
        <v>#REF!</v>
      </c>
      <c r="P26" s="182" t="e">
        <f t="shared" si="1"/>
        <v>#REF!</v>
      </c>
      <c r="Q26" s="183" t="e">
        <f ca="1">SUM('May 2016:April 2017'!Q26)</f>
        <v>#REF!</v>
      </c>
      <c r="R26" s="183">
        <f ca="1">SUM('May 2016:April 2017'!R26)</f>
        <v>336</v>
      </c>
      <c r="S26" s="184" t="e">
        <f t="shared" ca="1" si="2"/>
        <v>#REF!</v>
      </c>
    </row>
    <row r="27" spans="1:19" ht="60" x14ac:dyDescent="0.25">
      <c r="A27" s="160" t="s">
        <v>83</v>
      </c>
      <c r="B27" s="161" t="s">
        <v>15</v>
      </c>
      <c r="C27" s="117">
        <v>24</v>
      </c>
      <c r="D27" s="117" t="s">
        <v>16</v>
      </c>
      <c r="E27" s="117" t="s">
        <v>16</v>
      </c>
      <c r="F27" s="164" t="s">
        <v>84</v>
      </c>
      <c r="G27" s="164" t="s">
        <v>85</v>
      </c>
      <c r="H27" s="180">
        <v>0.98</v>
      </c>
      <c r="I27" s="187">
        <v>126</v>
      </c>
      <c r="J27" s="187">
        <v>127</v>
      </c>
      <c r="K27" s="385">
        <f t="shared" si="0"/>
        <v>0.99212598425196852</v>
      </c>
      <c r="L27" s="147"/>
      <c r="M27" s="149"/>
      <c r="N27" s="181" t="e">
        <f>SUM('May 2016'!N27,'June 2016'!#REF!,'July 2016'!N27)</f>
        <v>#REF!</v>
      </c>
      <c r="O27" s="181" t="e">
        <f>SUM('May 2016'!O27,'June 2016'!#REF!,'July 2016'!O27)</f>
        <v>#REF!</v>
      </c>
      <c r="P27" s="182" t="e">
        <f t="shared" si="1"/>
        <v>#REF!</v>
      </c>
      <c r="Q27" s="183" t="e">
        <f ca="1">SUM('May 2016:April 2017'!Q27)</f>
        <v>#REF!</v>
      </c>
      <c r="R27" s="183">
        <f ca="1">SUM('May 2016:April 2017'!R27)</f>
        <v>336</v>
      </c>
      <c r="S27" s="184" t="e">
        <f t="shared" ca="1" si="2"/>
        <v>#REF!</v>
      </c>
    </row>
    <row r="28" spans="1:19" ht="90" x14ac:dyDescent="0.25">
      <c r="A28" s="162" t="s">
        <v>86</v>
      </c>
      <c r="B28" s="163" t="s">
        <v>87</v>
      </c>
      <c r="C28" s="167">
        <v>26</v>
      </c>
      <c r="D28" s="118" t="s">
        <v>16</v>
      </c>
      <c r="E28" s="118" t="s">
        <v>50</v>
      </c>
      <c r="F28" s="165" t="s">
        <v>88</v>
      </c>
      <c r="G28" s="165" t="s">
        <v>89</v>
      </c>
      <c r="H28" s="180">
        <v>1</v>
      </c>
      <c r="I28" s="191">
        <v>57</v>
      </c>
      <c r="J28" s="191">
        <v>57</v>
      </c>
      <c r="K28" s="385">
        <f t="shared" si="0"/>
        <v>1</v>
      </c>
      <c r="L28" s="158"/>
      <c r="M28" s="120"/>
      <c r="N28" s="181" t="e">
        <f>SUM('May 2016'!N28,'June 2016'!#REF!,'July 2016'!N28)</f>
        <v>#REF!</v>
      </c>
      <c r="O28" s="181" t="e">
        <f>SUM('May 2016'!O28,'June 2016'!#REF!,'July 2016'!O28)</f>
        <v>#REF!</v>
      </c>
      <c r="P28" s="182" t="e">
        <f t="shared" si="1"/>
        <v>#REF!</v>
      </c>
      <c r="Q28" s="183" t="e">
        <f ca="1">SUM('May 2016:April 2017'!Q28)</f>
        <v>#REF!</v>
      </c>
      <c r="R28" s="183">
        <f ca="1">SUM('May 2016:April 2017'!R28)</f>
        <v>218</v>
      </c>
      <c r="S28" s="193" t="e">
        <f t="shared" ca="1" si="2"/>
        <v>#REF!</v>
      </c>
    </row>
    <row r="29" spans="1:19" ht="75" x14ac:dyDescent="0.25">
      <c r="A29" s="160" t="s">
        <v>83</v>
      </c>
      <c r="B29" s="161" t="s">
        <v>15</v>
      </c>
      <c r="C29" s="117">
        <v>27</v>
      </c>
      <c r="D29" s="117" t="s">
        <v>16</v>
      </c>
      <c r="E29" s="117" t="s">
        <v>90</v>
      </c>
      <c r="F29" s="164" t="s">
        <v>91</v>
      </c>
      <c r="G29" s="164" t="s">
        <v>92</v>
      </c>
      <c r="H29" s="180">
        <v>0.98</v>
      </c>
      <c r="I29" s="187">
        <v>0</v>
      </c>
      <c r="J29" s="187">
        <v>0</v>
      </c>
      <c r="K29" s="385"/>
      <c r="L29" s="149"/>
      <c r="M29" s="189"/>
      <c r="N29" s="181" t="e">
        <f>SUM('May 2016'!N29,'June 2016'!#REF!,'July 2016'!N29)</f>
        <v>#REF!</v>
      </c>
      <c r="O29" s="181" t="e">
        <f>SUM('May 2016'!O29,'June 2016'!#REF!,'July 2016'!O29)</f>
        <v>#REF!</v>
      </c>
      <c r="P29" s="192" t="e">
        <f t="shared" si="1"/>
        <v>#REF!</v>
      </c>
      <c r="Q29" s="183" t="e">
        <f ca="1">SUM('May 2016:April 2017'!Q29)</f>
        <v>#REF!</v>
      </c>
      <c r="R29" s="183">
        <f ca="1">SUM('May 2016:April 2017'!R29)</f>
        <v>0</v>
      </c>
      <c r="S29" s="202" t="e">
        <f t="shared" ca="1" si="2"/>
        <v>#REF!</v>
      </c>
    </row>
    <row r="30" spans="1:19" ht="90" x14ac:dyDescent="0.25">
      <c r="A30" s="162" t="s">
        <v>86</v>
      </c>
      <c r="B30" s="163" t="s">
        <v>87</v>
      </c>
      <c r="C30" s="167">
        <v>28</v>
      </c>
      <c r="D30" s="118" t="s">
        <v>16</v>
      </c>
      <c r="E30" s="118" t="s">
        <v>90</v>
      </c>
      <c r="F30" s="165" t="s">
        <v>93</v>
      </c>
      <c r="G30" s="165" t="s">
        <v>94</v>
      </c>
      <c r="H30" s="180">
        <v>0.98</v>
      </c>
      <c r="I30" s="191">
        <v>1</v>
      </c>
      <c r="J30" s="191">
        <v>1</v>
      </c>
      <c r="K30" s="385">
        <f t="shared" si="0"/>
        <v>1</v>
      </c>
      <c r="L30" s="150"/>
      <c r="M30" s="120"/>
      <c r="N30" s="181" t="e">
        <f>SUM('May 2016'!N30,'June 2016'!#REF!,'July 2016'!N30)</f>
        <v>#REF!</v>
      </c>
      <c r="O30" s="181" t="e">
        <f>SUM('May 2016'!O30,'June 2016'!#REF!,'July 2016'!O30)</f>
        <v>#REF!</v>
      </c>
      <c r="P30" s="182" t="e">
        <f t="shared" si="1"/>
        <v>#REF!</v>
      </c>
      <c r="Q30" s="183" t="e">
        <f ca="1">SUM('May 2016:April 2017'!Q30)</f>
        <v>#REF!</v>
      </c>
      <c r="R30" s="183">
        <f ca="1">SUM('May 2016:April 2017'!R30)</f>
        <v>2</v>
      </c>
      <c r="S30" s="184" t="e">
        <f t="shared" ca="1" si="2"/>
        <v>#REF!</v>
      </c>
    </row>
    <row r="31" spans="1:19" ht="120" x14ac:dyDescent="0.25">
      <c r="A31" s="160" t="s">
        <v>83</v>
      </c>
      <c r="B31" s="161" t="s">
        <v>15</v>
      </c>
      <c r="C31" s="117">
        <v>29</v>
      </c>
      <c r="D31" s="117" t="s">
        <v>16</v>
      </c>
      <c r="E31" s="117" t="s">
        <v>17</v>
      </c>
      <c r="F31" s="164" t="s">
        <v>95</v>
      </c>
      <c r="G31" s="164" t="s">
        <v>96</v>
      </c>
      <c r="H31" s="180">
        <v>0.99</v>
      </c>
      <c r="I31" s="187">
        <v>3</v>
      </c>
      <c r="J31" s="187">
        <v>3</v>
      </c>
      <c r="K31" s="385">
        <f t="shared" si="0"/>
        <v>1</v>
      </c>
      <c r="L31" s="147"/>
      <c r="M31" s="149"/>
      <c r="N31" s="181" t="e">
        <f>SUM('May 2016'!N31,'June 2016'!#REF!,'July 2016'!N31)</f>
        <v>#REF!</v>
      </c>
      <c r="O31" s="181" t="e">
        <f>SUM('May 2016'!O31,'June 2016'!#REF!,'July 2016'!O31)</f>
        <v>#REF!</v>
      </c>
      <c r="P31" s="192" t="e">
        <f t="shared" si="1"/>
        <v>#REF!</v>
      </c>
      <c r="Q31" s="183" t="e">
        <f ca="1">SUM('May 2016:April 2017'!Q31)</f>
        <v>#REF!</v>
      </c>
      <c r="R31" s="183">
        <f ca="1">SUM('May 2016:April 2017'!R31)</f>
        <v>0</v>
      </c>
      <c r="S31" s="202" t="e">
        <f t="shared" ca="1" si="2"/>
        <v>#REF!</v>
      </c>
    </row>
    <row r="32" spans="1:19" ht="75" x14ac:dyDescent="0.2">
      <c r="A32" s="162" t="s">
        <v>86</v>
      </c>
      <c r="B32" s="163" t="s">
        <v>87</v>
      </c>
      <c r="C32" s="167">
        <v>30</v>
      </c>
      <c r="D32" s="118" t="s">
        <v>16</v>
      </c>
      <c r="E32" s="118" t="s">
        <v>17</v>
      </c>
      <c r="F32" s="165" t="s">
        <v>97</v>
      </c>
      <c r="G32" s="165" t="s">
        <v>98</v>
      </c>
      <c r="H32" s="180">
        <v>0.98</v>
      </c>
      <c r="I32" s="191">
        <v>0</v>
      </c>
      <c r="J32" s="191">
        <v>0</v>
      </c>
      <c r="K32" s="535"/>
      <c r="L32" s="150"/>
      <c r="M32" s="120"/>
      <c r="N32" s="181" t="e">
        <f>SUM('May 2016'!N32,'June 2016'!#REF!,'July 2016'!N32)</f>
        <v>#REF!</v>
      </c>
      <c r="O32" s="181" t="e">
        <f>SUM('May 2016'!O32,'June 2016'!#REF!,'July 2016'!O32)</f>
        <v>#REF!</v>
      </c>
      <c r="P32" s="182" t="e">
        <f t="shared" si="1"/>
        <v>#REF!</v>
      </c>
      <c r="Q32" s="183" t="e">
        <f ca="1">SUM('May 2016:April 2017'!Q32)</f>
        <v>#REF!</v>
      </c>
      <c r="R32" s="183">
        <f ca="1">SUM('May 2016:April 2017'!R32)</f>
        <v>1</v>
      </c>
      <c r="S32" s="184" t="e">
        <f t="shared" ca="1" si="2"/>
        <v>#REF!</v>
      </c>
    </row>
    <row r="33" spans="1:19" ht="75" x14ac:dyDescent="0.25">
      <c r="A33" s="160" t="s">
        <v>86</v>
      </c>
      <c r="B33" s="161" t="s">
        <v>87</v>
      </c>
      <c r="C33" s="168">
        <v>31</v>
      </c>
      <c r="D33" s="117" t="s">
        <v>16</v>
      </c>
      <c r="E33" s="117" t="s">
        <v>17</v>
      </c>
      <c r="F33" s="164" t="s">
        <v>99</v>
      </c>
      <c r="G33" s="164" t="s">
        <v>100</v>
      </c>
      <c r="H33" s="180">
        <v>0.98</v>
      </c>
      <c r="I33" s="190">
        <v>0</v>
      </c>
      <c r="J33" s="190">
        <v>0</v>
      </c>
      <c r="K33" s="385"/>
      <c r="L33" s="151"/>
      <c r="M33" s="120"/>
      <c r="N33" s="181" t="e">
        <f>SUM('May 2016'!N33,'June 2016'!#REF!,'July 2016'!N33)</f>
        <v>#REF!</v>
      </c>
      <c r="O33" s="181" t="e">
        <f>SUM('May 2016'!O33,'June 2016'!#REF!,'July 2016'!O33)</f>
        <v>#REF!</v>
      </c>
      <c r="P33" s="182" t="e">
        <f t="shared" si="1"/>
        <v>#REF!</v>
      </c>
      <c r="Q33" s="183" t="e">
        <f ca="1">SUM('May 2016:April 2017'!Q33)</f>
        <v>#REF!</v>
      </c>
      <c r="R33" s="183">
        <f ca="1">SUM('May 2016:April 2017'!R33)</f>
        <v>1</v>
      </c>
      <c r="S33" s="184" t="e">
        <f t="shared" ca="1" si="2"/>
        <v>#REF!</v>
      </c>
    </row>
    <row r="34" spans="1:19" ht="45" x14ac:dyDescent="0.25">
      <c r="A34" s="162" t="s">
        <v>101</v>
      </c>
      <c r="B34" s="163" t="s">
        <v>15</v>
      </c>
      <c r="C34" s="118">
        <v>32</v>
      </c>
      <c r="D34" s="118" t="s">
        <v>16</v>
      </c>
      <c r="E34" s="118" t="s">
        <v>17</v>
      </c>
      <c r="F34" s="165" t="s">
        <v>102</v>
      </c>
      <c r="G34" s="165" t="s">
        <v>58</v>
      </c>
      <c r="H34" s="180">
        <v>0.98</v>
      </c>
      <c r="I34" s="148"/>
      <c r="J34" s="148"/>
      <c r="K34" s="385" t="s">
        <v>265</v>
      </c>
      <c r="L34" s="152"/>
      <c r="M34" s="299"/>
      <c r="N34" s="181" t="e">
        <f>SUM('May 2016'!N34,'June 2016'!#REF!,'July 2016'!N34)</f>
        <v>#REF!</v>
      </c>
      <c r="O34" s="181" t="e">
        <f>SUM('May 2016'!O34,'June 2016'!#REF!,'July 2016'!O34)</f>
        <v>#REF!</v>
      </c>
      <c r="P34" s="192" t="e">
        <f t="shared" si="1"/>
        <v>#REF!</v>
      </c>
      <c r="Q34" s="183" t="e">
        <f ca="1">SUM('May 2016:April 2017'!Q34)</f>
        <v>#REF!</v>
      </c>
      <c r="R34" s="183">
        <f ca="1">SUM('May 2016:April 2017'!R34)</f>
        <v>0</v>
      </c>
      <c r="S34" s="202" t="e">
        <f t="shared" ca="1" si="2"/>
        <v>#REF!</v>
      </c>
    </row>
    <row r="35" spans="1:19" ht="90" x14ac:dyDescent="0.25">
      <c r="A35" s="160" t="s">
        <v>86</v>
      </c>
      <c r="B35" s="161" t="s">
        <v>87</v>
      </c>
      <c r="C35" s="168">
        <v>33</v>
      </c>
      <c r="D35" s="117" t="s">
        <v>16</v>
      </c>
      <c r="E35" s="117" t="s">
        <v>16</v>
      </c>
      <c r="F35" s="164" t="s">
        <v>103</v>
      </c>
      <c r="G35" s="164" t="s">
        <v>104</v>
      </c>
      <c r="H35" s="180">
        <v>0.95</v>
      </c>
      <c r="I35" s="190">
        <v>47</v>
      </c>
      <c r="J35" s="190">
        <v>47</v>
      </c>
      <c r="K35" s="385">
        <f t="shared" si="0"/>
        <v>1</v>
      </c>
      <c r="L35" s="159"/>
      <c r="M35" s="120"/>
      <c r="N35" s="181" t="e">
        <f>SUM('May 2016'!N35,'June 2016'!#REF!,'July 2016'!N35)</f>
        <v>#REF!</v>
      </c>
      <c r="O35" s="181" t="e">
        <f>SUM('May 2016'!O35,'June 2016'!#REF!,'July 2016'!O35)</f>
        <v>#REF!</v>
      </c>
      <c r="P35" s="192" t="e">
        <f t="shared" si="1"/>
        <v>#REF!</v>
      </c>
      <c r="Q35" s="183" t="e">
        <f ca="1">SUM('May 2016:April 2017'!Q35)</f>
        <v>#REF!</v>
      </c>
      <c r="R35" s="183">
        <f ca="1">SUM('May 2016:April 2017'!R35)</f>
        <v>6</v>
      </c>
      <c r="S35" s="184" t="e">
        <f t="shared" ca="1" si="2"/>
        <v>#REF!</v>
      </c>
    </row>
    <row r="36" spans="1:19" ht="90" x14ac:dyDescent="0.25">
      <c r="A36" s="162" t="s">
        <v>86</v>
      </c>
      <c r="B36" s="163" t="s">
        <v>87</v>
      </c>
      <c r="C36" s="167">
        <v>34</v>
      </c>
      <c r="D36" s="118" t="s">
        <v>16</v>
      </c>
      <c r="E36" s="118" t="s">
        <v>16</v>
      </c>
      <c r="F36" s="165" t="s">
        <v>105</v>
      </c>
      <c r="G36" s="165" t="s">
        <v>104</v>
      </c>
      <c r="H36" s="180">
        <v>0.95</v>
      </c>
      <c r="I36" s="191">
        <v>4</v>
      </c>
      <c r="J36" s="191">
        <v>4</v>
      </c>
      <c r="K36" s="385">
        <f t="shared" ref="K36:K55" si="3">I36/J36</f>
        <v>1</v>
      </c>
      <c r="L36" s="150"/>
      <c r="M36" s="120"/>
      <c r="N36" s="181" t="e">
        <f>SUM('May 2016'!N36,'June 2016'!#REF!,'July 2016'!N36)</f>
        <v>#REF!</v>
      </c>
      <c r="O36" s="181" t="e">
        <f>SUM('May 2016'!O36,'June 2016'!#REF!,'July 2016'!O36)</f>
        <v>#REF!</v>
      </c>
      <c r="P36" s="192" t="e">
        <f t="shared" si="1"/>
        <v>#REF!</v>
      </c>
      <c r="Q36" s="183" t="e">
        <f ca="1">SUM('May 2016:April 2017'!Q36)</f>
        <v>#REF!</v>
      </c>
      <c r="R36" s="183">
        <f ca="1">SUM('May 2016:April 2017'!R36)</f>
        <v>0</v>
      </c>
      <c r="S36" s="202" t="e">
        <f t="shared" ca="1" si="2"/>
        <v>#REF!</v>
      </c>
    </row>
    <row r="37" spans="1:19" ht="105" x14ac:dyDescent="0.25">
      <c r="A37" s="160" t="s">
        <v>86</v>
      </c>
      <c r="B37" s="161" t="s">
        <v>87</v>
      </c>
      <c r="C37" s="168">
        <v>35</v>
      </c>
      <c r="D37" s="117" t="s">
        <v>16</v>
      </c>
      <c r="E37" s="117" t="s">
        <v>16</v>
      </c>
      <c r="F37" s="164" t="s">
        <v>106</v>
      </c>
      <c r="G37" s="164" t="s">
        <v>107</v>
      </c>
      <c r="H37" s="180">
        <v>0.95</v>
      </c>
      <c r="I37" s="190">
        <v>0</v>
      </c>
      <c r="J37" s="190">
        <v>0</v>
      </c>
      <c r="K37" s="385" t="e">
        <f t="shared" si="3"/>
        <v>#DIV/0!</v>
      </c>
      <c r="L37" s="151"/>
      <c r="M37" s="120"/>
      <c r="N37" s="181" t="e">
        <f>SUM('May 2016'!N37,'June 2016'!#REF!,'July 2016'!N37)</f>
        <v>#REF!</v>
      </c>
      <c r="O37" s="181" t="e">
        <f>SUM('May 2016'!O37,'June 2016'!#REF!,'July 2016'!O37)</f>
        <v>#REF!</v>
      </c>
      <c r="P37" s="192" t="e">
        <f t="shared" si="1"/>
        <v>#REF!</v>
      </c>
      <c r="Q37" s="183" t="e">
        <f ca="1">SUM('May 2016:April 2017'!Q37)</f>
        <v>#REF!</v>
      </c>
      <c r="R37" s="183">
        <f ca="1">SUM('May 2016:April 2017'!R37)</f>
        <v>0</v>
      </c>
      <c r="S37" s="202" t="e">
        <f t="shared" ca="1" si="2"/>
        <v>#REF!</v>
      </c>
    </row>
    <row r="38" spans="1:19" ht="105" x14ac:dyDescent="0.25">
      <c r="A38" s="162" t="s">
        <v>86</v>
      </c>
      <c r="B38" s="163" t="s">
        <v>87</v>
      </c>
      <c r="C38" s="167">
        <v>36</v>
      </c>
      <c r="D38" s="118" t="s">
        <v>16</v>
      </c>
      <c r="E38" s="118" t="s">
        <v>17</v>
      </c>
      <c r="F38" s="165" t="s">
        <v>108</v>
      </c>
      <c r="G38" s="165" t="s">
        <v>109</v>
      </c>
      <c r="H38" s="180">
        <v>0.95</v>
      </c>
      <c r="I38" s="191">
        <v>0</v>
      </c>
      <c r="J38" s="191">
        <v>0</v>
      </c>
      <c r="K38" s="385" t="e">
        <f t="shared" si="3"/>
        <v>#DIV/0!</v>
      </c>
      <c r="L38" s="150"/>
      <c r="M38" s="120"/>
      <c r="N38" s="181" t="e">
        <f>SUM('May 2016'!N38,'June 2016'!#REF!,'July 2016'!N38)</f>
        <v>#REF!</v>
      </c>
      <c r="O38" s="181" t="e">
        <f>SUM('May 2016'!O38,'June 2016'!#REF!,'July 2016'!O38)</f>
        <v>#REF!</v>
      </c>
      <c r="P38" s="192" t="e">
        <f t="shared" si="1"/>
        <v>#REF!</v>
      </c>
      <c r="Q38" s="183" t="e">
        <f ca="1">SUM('May 2016:April 2017'!Q38)</f>
        <v>#REF!</v>
      </c>
      <c r="R38" s="183">
        <f ca="1">SUM('May 2016:April 2017'!R38)</f>
        <v>0</v>
      </c>
      <c r="S38" s="202" t="e">
        <f t="shared" ca="1" si="2"/>
        <v>#REF!</v>
      </c>
    </row>
    <row r="39" spans="1:19" ht="105" x14ac:dyDescent="0.25">
      <c r="A39" s="160" t="s">
        <v>86</v>
      </c>
      <c r="B39" s="161" t="s">
        <v>87</v>
      </c>
      <c r="C39" s="168">
        <v>37</v>
      </c>
      <c r="D39" s="117" t="s">
        <v>16</v>
      </c>
      <c r="E39" s="117" t="s">
        <v>17</v>
      </c>
      <c r="F39" s="164" t="s">
        <v>110</v>
      </c>
      <c r="G39" s="164" t="s">
        <v>109</v>
      </c>
      <c r="H39" s="180">
        <v>0.95</v>
      </c>
      <c r="I39" s="190">
        <v>1</v>
      </c>
      <c r="J39" s="190">
        <v>1</v>
      </c>
      <c r="K39" s="385">
        <f t="shared" si="3"/>
        <v>1</v>
      </c>
      <c r="L39" s="151"/>
      <c r="M39" s="120"/>
      <c r="N39" s="181" t="e">
        <f>SUM('May 2016'!N39,'June 2016'!#REF!,'July 2016'!N39)</f>
        <v>#REF!</v>
      </c>
      <c r="O39" s="181" t="e">
        <f>SUM('May 2016'!O39,'June 2016'!#REF!,'July 2016'!O39)</f>
        <v>#REF!</v>
      </c>
      <c r="P39" s="192" t="e">
        <f t="shared" si="1"/>
        <v>#REF!</v>
      </c>
      <c r="Q39" s="183" t="e">
        <f ca="1">SUM('May 2016:April 2017'!Q39)</f>
        <v>#REF!</v>
      </c>
      <c r="R39" s="183">
        <f ca="1">SUM('May 2016:April 2017'!R39)</f>
        <v>0</v>
      </c>
      <c r="S39" s="202" t="e">
        <f t="shared" ca="1" si="2"/>
        <v>#REF!</v>
      </c>
    </row>
    <row r="40" spans="1:19" ht="105" x14ac:dyDescent="0.25">
      <c r="A40" s="162" t="s">
        <v>101</v>
      </c>
      <c r="B40" s="163" t="s">
        <v>15</v>
      </c>
      <c r="C40" s="118">
        <v>38</v>
      </c>
      <c r="D40" s="118" t="s">
        <v>16</v>
      </c>
      <c r="E40" s="118" t="s">
        <v>17</v>
      </c>
      <c r="F40" s="165" t="s">
        <v>111</v>
      </c>
      <c r="G40" s="165" t="s">
        <v>112</v>
      </c>
      <c r="H40" s="180">
        <v>0.95</v>
      </c>
      <c r="I40" s="187">
        <v>0</v>
      </c>
      <c r="J40" s="187">
        <v>0</v>
      </c>
      <c r="K40" s="385"/>
      <c r="L40" s="152"/>
      <c r="M40" s="149"/>
      <c r="N40" s="181" t="e">
        <f>SUM('May 2016'!N40,'June 2016'!#REF!,'July 2016'!N40)</f>
        <v>#REF!</v>
      </c>
      <c r="O40" s="181" t="e">
        <f>SUM('May 2016'!O40,'June 2016'!#REF!,'July 2016'!O40)</f>
        <v>#REF!</v>
      </c>
      <c r="P40" s="192" t="e">
        <f t="shared" si="1"/>
        <v>#REF!</v>
      </c>
      <c r="Q40" s="183" t="e">
        <f ca="1">SUM('May 2016:April 2017'!Q40)</f>
        <v>#REF!</v>
      </c>
      <c r="R40" s="183">
        <f ca="1">SUM('May 2016:April 2017'!R40)</f>
        <v>0</v>
      </c>
      <c r="S40" s="202" t="e">
        <f t="shared" ca="1" si="2"/>
        <v>#REF!</v>
      </c>
    </row>
    <row r="41" spans="1:19" ht="105" x14ac:dyDescent="0.25">
      <c r="A41" s="160" t="s">
        <v>101</v>
      </c>
      <c r="B41" s="161" t="s">
        <v>15</v>
      </c>
      <c r="C41" s="117">
        <v>39</v>
      </c>
      <c r="D41" s="117" t="s">
        <v>16</v>
      </c>
      <c r="E41" s="117" t="s">
        <v>17</v>
      </c>
      <c r="F41" s="164" t="s">
        <v>113</v>
      </c>
      <c r="G41" s="164" t="s">
        <v>114</v>
      </c>
      <c r="H41" s="180">
        <v>0.95</v>
      </c>
      <c r="I41" s="187">
        <v>0</v>
      </c>
      <c r="J41" s="187">
        <v>0</v>
      </c>
      <c r="K41" s="385"/>
      <c r="L41" s="147"/>
      <c r="M41" s="149"/>
      <c r="N41" s="181" t="e">
        <f>SUM('May 2016'!N41,'June 2016'!#REF!,'July 2016'!N41)</f>
        <v>#REF!</v>
      </c>
      <c r="O41" s="181" t="e">
        <f>SUM('May 2016'!O41,'June 2016'!#REF!,'July 2016'!P41)</f>
        <v>#REF!</v>
      </c>
      <c r="P41" s="192" t="e">
        <f t="shared" si="1"/>
        <v>#REF!</v>
      </c>
      <c r="Q41" s="183" t="e">
        <f ca="1">SUM('May 2016:April 2017'!Q41)</f>
        <v>#REF!</v>
      </c>
      <c r="R41" s="183">
        <f ca="1">SUM('May 2016:April 2017'!R41)</f>
        <v>0</v>
      </c>
      <c r="S41" s="202" t="e">
        <f t="shared" ca="1" si="2"/>
        <v>#REF!</v>
      </c>
    </row>
    <row r="42" spans="1:19" ht="105" x14ac:dyDescent="0.25">
      <c r="A42" s="162" t="s">
        <v>101</v>
      </c>
      <c r="B42" s="163" t="s">
        <v>15</v>
      </c>
      <c r="C42" s="118">
        <v>40</v>
      </c>
      <c r="D42" s="118" t="s">
        <v>16</v>
      </c>
      <c r="E42" s="118" t="s">
        <v>17</v>
      </c>
      <c r="F42" s="165" t="s">
        <v>115</v>
      </c>
      <c r="G42" s="165" t="s">
        <v>109</v>
      </c>
      <c r="H42" s="180">
        <v>0.95</v>
      </c>
      <c r="I42" s="187">
        <v>0</v>
      </c>
      <c r="J42" s="187">
        <v>0</v>
      </c>
      <c r="K42" s="385"/>
      <c r="L42" s="152"/>
      <c r="M42" s="149"/>
      <c r="N42" s="181" t="e">
        <f>SUM('May 2016'!N42,'June 2016'!#REF!,'July 2016'!N42)</f>
        <v>#REF!</v>
      </c>
      <c r="O42" s="181" t="e">
        <f>SUM('May 2016'!O42,'June 2016'!#REF!,'July 2016'!O42)</f>
        <v>#REF!</v>
      </c>
      <c r="P42" s="192" t="e">
        <f t="shared" si="1"/>
        <v>#REF!</v>
      </c>
      <c r="Q42" s="183" t="e">
        <f ca="1">SUM('May 2016:April 2017'!Q42)</f>
        <v>#REF!</v>
      </c>
      <c r="R42" s="183">
        <f ca="1">SUM('May 2016:April 2017'!R42)</f>
        <v>0</v>
      </c>
      <c r="S42" s="202" t="e">
        <f t="shared" ca="1" si="2"/>
        <v>#REF!</v>
      </c>
    </row>
    <row r="43" spans="1:19" ht="120" x14ac:dyDescent="0.25">
      <c r="A43" s="160" t="s">
        <v>101</v>
      </c>
      <c r="B43" s="161" t="s">
        <v>15</v>
      </c>
      <c r="C43" s="117">
        <v>41</v>
      </c>
      <c r="D43" s="117" t="s">
        <v>16</v>
      </c>
      <c r="E43" s="117" t="s">
        <v>17</v>
      </c>
      <c r="F43" s="164" t="s">
        <v>116</v>
      </c>
      <c r="G43" s="164" t="s">
        <v>117</v>
      </c>
      <c r="H43" s="180">
        <v>0.97</v>
      </c>
      <c r="I43" s="148">
        <v>0</v>
      </c>
      <c r="J43" s="148">
        <v>0</v>
      </c>
      <c r="K43" s="385"/>
      <c r="L43" s="147"/>
      <c r="M43" s="293"/>
      <c r="N43" s="181" t="e">
        <f>SUM('May 2016'!N43,'June 2016'!#REF!,'July 2016'!N43)</f>
        <v>#REF!</v>
      </c>
      <c r="O43" s="181" t="e">
        <f>SUM('May 2016'!O43,'June 2016'!#REF!,'July 2016'!O43)</f>
        <v>#REF!</v>
      </c>
      <c r="P43" s="192" t="e">
        <f t="shared" si="1"/>
        <v>#REF!</v>
      </c>
      <c r="Q43" s="183" t="e">
        <f ca="1">SUM('May 2016:April 2017'!Q43)</f>
        <v>#REF!</v>
      </c>
      <c r="R43" s="183">
        <f ca="1">SUM('May 2016:April 2017'!R43)</f>
        <v>0</v>
      </c>
      <c r="S43" s="202" t="e">
        <f t="shared" ca="1" si="2"/>
        <v>#REF!</v>
      </c>
    </row>
    <row r="44" spans="1:19" ht="105" x14ac:dyDescent="0.25">
      <c r="A44" s="162" t="s">
        <v>86</v>
      </c>
      <c r="B44" s="163" t="s">
        <v>87</v>
      </c>
      <c r="C44" s="167">
        <v>42</v>
      </c>
      <c r="D44" s="118" t="s">
        <v>16</v>
      </c>
      <c r="E44" s="118" t="s">
        <v>17</v>
      </c>
      <c r="F44" s="165" t="s">
        <v>118</v>
      </c>
      <c r="G44" s="165" t="s">
        <v>119</v>
      </c>
      <c r="H44" s="180">
        <v>0.98</v>
      </c>
      <c r="I44" s="191">
        <v>228</v>
      </c>
      <c r="J44" s="191">
        <v>228</v>
      </c>
      <c r="K44" s="385">
        <f t="shared" si="3"/>
        <v>1</v>
      </c>
      <c r="L44" s="150"/>
      <c r="M44" s="120"/>
      <c r="N44" s="181" t="e">
        <f>SUM('May 2016'!N44,'June 2016'!#REF!,'July 2016'!N44)</f>
        <v>#REF!</v>
      </c>
      <c r="O44" s="181" t="e">
        <f>SUM('May 2016'!O44,'June 2016'!#REF!,'July 2016'!O44)</f>
        <v>#REF!</v>
      </c>
      <c r="P44" s="182" t="e">
        <f t="shared" si="1"/>
        <v>#REF!</v>
      </c>
      <c r="Q44" s="183" t="e">
        <f ca="1">SUM('May 2016:April 2017'!Q44)</f>
        <v>#REF!</v>
      </c>
      <c r="R44" s="183">
        <f ca="1">SUM('May 2016:April 2017'!R44)</f>
        <v>1019</v>
      </c>
      <c r="S44" s="184" t="e">
        <f t="shared" ca="1" si="2"/>
        <v>#REF!</v>
      </c>
    </row>
    <row r="45" spans="1:19" ht="90" x14ac:dyDescent="0.25">
      <c r="A45" s="160" t="s">
        <v>86</v>
      </c>
      <c r="B45" s="161" t="s">
        <v>87</v>
      </c>
      <c r="C45" s="168">
        <v>43</v>
      </c>
      <c r="D45" s="117" t="s">
        <v>16</v>
      </c>
      <c r="E45" s="117" t="s">
        <v>16</v>
      </c>
      <c r="F45" s="164" t="s">
        <v>118</v>
      </c>
      <c r="G45" s="164" t="s">
        <v>120</v>
      </c>
      <c r="H45" s="180">
        <v>0.98</v>
      </c>
      <c r="I45" s="190">
        <v>1140</v>
      </c>
      <c r="J45" s="190">
        <v>1140</v>
      </c>
      <c r="K45" s="385">
        <f t="shared" si="3"/>
        <v>1</v>
      </c>
      <c r="L45" s="151"/>
      <c r="M45" s="120"/>
      <c r="N45" s="181" t="e">
        <f>SUM('May 2016'!N45,'June 2016'!#REF!,'July 2016'!N45)</f>
        <v>#REF!</v>
      </c>
      <c r="O45" s="181" t="e">
        <f>SUM('May 2016'!O45,'June 2016'!#REF!,'July 2016'!O45)</f>
        <v>#REF!</v>
      </c>
      <c r="P45" s="182" t="e">
        <f t="shared" si="1"/>
        <v>#REF!</v>
      </c>
      <c r="Q45" s="183" t="e">
        <f ca="1">SUM('May 2016:April 2017'!Q45)</f>
        <v>#REF!</v>
      </c>
      <c r="R45" s="183">
        <f ca="1">SUM('May 2016:April 2017'!R45)</f>
        <v>4659</v>
      </c>
      <c r="S45" s="184" t="e">
        <f t="shared" ca="1" si="2"/>
        <v>#REF!</v>
      </c>
    </row>
    <row r="46" spans="1:19" ht="135" x14ac:dyDescent="0.25">
      <c r="A46" s="162" t="s">
        <v>86</v>
      </c>
      <c r="B46" s="163" t="s">
        <v>87</v>
      </c>
      <c r="C46" s="167">
        <v>44</v>
      </c>
      <c r="D46" s="118" t="s">
        <v>16</v>
      </c>
      <c r="E46" s="118" t="s">
        <v>50</v>
      </c>
      <c r="F46" s="165" t="s">
        <v>121</v>
      </c>
      <c r="G46" s="165" t="s">
        <v>122</v>
      </c>
      <c r="H46" s="180">
        <v>0.98</v>
      </c>
      <c r="I46" s="187">
        <v>2</v>
      </c>
      <c r="J46" s="533">
        <v>2</v>
      </c>
      <c r="K46" s="385">
        <f t="shared" si="3"/>
        <v>1</v>
      </c>
      <c r="L46" s="150"/>
      <c r="M46" s="335" t="s">
        <v>269</v>
      </c>
      <c r="N46" s="181" t="e">
        <f>SUM('May 2016'!N46,'June 2016'!#REF!,'July 2016'!N46)</f>
        <v>#REF!</v>
      </c>
      <c r="O46" s="181" t="e">
        <f>SUM('May 2016'!O46,'June 2016'!#REF!,'July 2016'!O46)</f>
        <v>#REF!</v>
      </c>
      <c r="P46" s="192" t="e">
        <f t="shared" si="1"/>
        <v>#REF!</v>
      </c>
      <c r="Q46" s="183" t="e">
        <f ca="1">SUM('May 2016:April 2017'!Q46)</f>
        <v>#REF!</v>
      </c>
      <c r="R46" s="183">
        <f ca="1">SUM('May 2016:April 2017'!R46)</f>
        <v>1</v>
      </c>
      <c r="S46" s="193" t="e">
        <f t="shared" ca="1" si="2"/>
        <v>#REF!</v>
      </c>
    </row>
    <row r="47" spans="1:19" ht="120" x14ac:dyDescent="0.25">
      <c r="A47" s="160" t="s">
        <v>86</v>
      </c>
      <c r="B47" s="161" t="s">
        <v>87</v>
      </c>
      <c r="C47" s="168">
        <v>45</v>
      </c>
      <c r="D47" s="117" t="s">
        <v>16</v>
      </c>
      <c r="E47" s="117" t="s">
        <v>50</v>
      </c>
      <c r="F47" s="164" t="s">
        <v>123</v>
      </c>
      <c r="G47" s="164" t="s">
        <v>124</v>
      </c>
      <c r="H47" s="180">
        <v>0.9</v>
      </c>
      <c r="I47" s="534">
        <v>0</v>
      </c>
      <c r="J47" s="534">
        <v>0</v>
      </c>
      <c r="K47" s="385"/>
      <c r="L47" s="151"/>
      <c r="M47" s="335"/>
      <c r="N47" s="181" t="e">
        <f>SUM('May 2016'!N47,'June 2016'!#REF!,'July 2016'!N47)</f>
        <v>#REF!</v>
      </c>
      <c r="O47" s="181" t="e">
        <f>SUM('May 2016'!O47,'June 2016'!#REF!,'July 2016'!O47)</f>
        <v>#REF!</v>
      </c>
      <c r="P47" s="192" t="e">
        <f t="shared" si="1"/>
        <v>#REF!</v>
      </c>
      <c r="Q47" s="183" t="e">
        <f ca="1">SUM('May 2016:April 2017'!Q47)</f>
        <v>#REF!</v>
      </c>
      <c r="R47" s="183">
        <f ca="1">SUM('May 2016:April 2017'!R47)</f>
        <v>0</v>
      </c>
      <c r="S47" s="202" t="e">
        <f t="shared" ca="1" si="2"/>
        <v>#REF!</v>
      </c>
    </row>
    <row r="48" spans="1:19" ht="150" x14ac:dyDescent="0.25">
      <c r="A48" s="162" t="s">
        <v>86</v>
      </c>
      <c r="B48" s="163" t="s">
        <v>87</v>
      </c>
      <c r="C48" s="167">
        <v>46</v>
      </c>
      <c r="D48" s="118" t="s">
        <v>16</v>
      </c>
      <c r="E48" s="118" t="s">
        <v>50</v>
      </c>
      <c r="F48" s="165" t="s">
        <v>125</v>
      </c>
      <c r="G48" s="165" t="s">
        <v>126</v>
      </c>
      <c r="H48" s="180">
        <v>0.99</v>
      </c>
      <c r="I48" s="533">
        <v>2</v>
      </c>
      <c r="J48" s="533">
        <v>2</v>
      </c>
      <c r="K48" s="385">
        <f t="shared" si="3"/>
        <v>1</v>
      </c>
      <c r="L48" s="150"/>
      <c r="M48" s="120" t="s">
        <v>270</v>
      </c>
      <c r="N48" s="181" t="e">
        <f>SUM('May 2016'!N48,'June 2016'!#REF!,'July 2016'!N48)</f>
        <v>#REF!</v>
      </c>
      <c r="O48" s="181" t="e">
        <f>SUM('May 2016'!O48,'June 2016'!#REF!,'July 2016'!O48)</f>
        <v>#REF!</v>
      </c>
      <c r="P48" s="192" t="e">
        <f t="shared" si="1"/>
        <v>#REF!</v>
      </c>
      <c r="Q48" s="183" t="e">
        <f ca="1">SUM('May 2016:April 2017'!Q48)</f>
        <v>#REF!</v>
      </c>
      <c r="R48" s="183">
        <f ca="1">SUM('May 2016:April 2017'!R48)</f>
        <v>0</v>
      </c>
      <c r="S48" s="202" t="e">
        <f t="shared" ca="1" si="2"/>
        <v>#REF!</v>
      </c>
    </row>
    <row r="49" spans="1:19" ht="105" x14ac:dyDescent="0.25">
      <c r="A49" s="160" t="s">
        <v>127</v>
      </c>
      <c r="B49" s="161" t="s">
        <v>28</v>
      </c>
      <c r="C49" s="117">
        <v>47</v>
      </c>
      <c r="D49" s="117" t="s">
        <v>16</v>
      </c>
      <c r="E49" s="117" t="s">
        <v>16</v>
      </c>
      <c r="F49" s="164" t="s">
        <v>128</v>
      </c>
      <c r="G49" s="164" t="s">
        <v>129</v>
      </c>
      <c r="H49" s="180">
        <v>0.95</v>
      </c>
      <c r="I49" s="181">
        <v>85</v>
      </c>
      <c r="J49" s="181">
        <v>85</v>
      </c>
      <c r="K49" s="385">
        <f t="shared" si="3"/>
        <v>1</v>
      </c>
      <c r="L49" s="151"/>
      <c r="M49" s="189" t="s">
        <v>266</v>
      </c>
      <c r="N49" s="181" t="e">
        <f>SUM('May 2016'!N49,'June 2016'!#REF!,'July 2016'!N49)</f>
        <v>#REF!</v>
      </c>
      <c r="O49" s="181" t="e">
        <f>SUM('May 2016'!O49,'June 2016'!#REF!,'July 2016'!O49)</f>
        <v>#REF!</v>
      </c>
      <c r="P49" s="182" t="e">
        <f t="shared" si="1"/>
        <v>#REF!</v>
      </c>
      <c r="Q49" s="183" t="e">
        <f ca="1">SUM('May 2016:April 2017'!Q49)</f>
        <v>#REF!</v>
      </c>
      <c r="R49" s="183">
        <f ca="1">SUM('May 2016:April 2017'!R49)</f>
        <v>3</v>
      </c>
      <c r="S49" s="184" t="e">
        <f t="shared" ca="1" si="2"/>
        <v>#REF!</v>
      </c>
    </row>
    <row r="50" spans="1:19" ht="105" x14ac:dyDescent="0.25">
      <c r="A50" s="162" t="s">
        <v>127</v>
      </c>
      <c r="B50" s="163" t="s">
        <v>28</v>
      </c>
      <c r="C50" s="118">
        <v>48</v>
      </c>
      <c r="D50" s="118" t="s">
        <v>16</v>
      </c>
      <c r="E50" s="118" t="s">
        <v>16</v>
      </c>
      <c r="F50" s="165" t="s">
        <v>130</v>
      </c>
      <c r="G50" s="165" t="s">
        <v>129</v>
      </c>
      <c r="H50" s="180">
        <v>0.9</v>
      </c>
      <c r="I50" s="191">
        <v>0</v>
      </c>
      <c r="J50" s="191">
        <v>0</v>
      </c>
      <c r="K50" s="385"/>
      <c r="L50" s="150"/>
      <c r="M50" s="336"/>
      <c r="N50" s="181" t="e">
        <f>SUM('May 2016'!N50,'June 2016'!#REF!,'July 2016'!N50)</f>
        <v>#REF!</v>
      </c>
      <c r="O50" s="181" t="e">
        <f>SUM('May 2016'!O50,'June 2016'!#REF!,'July 2016'!O50)</f>
        <v>#REF!</v>
      </c>
      <c r="P50" s="182" t="e">
        <f t="shared" si="1"/>
        <v>#REF!</v>
      </c>
      <c r="Q50" s="183" t="e">
        <f ca="1">SUM('May 2016:April 2017'!Q50)</f>
        <v>#REF!</v>
      </c>
      <c r="R50" s="183">
        <f ca="1">SUM('May 2016:April 2017'!R50)</f>
        <v>1</v>
      </c>
      <c r="S50" s="184" t="e">
        <f t="shared" ca="1" si="2"/>
        <v>#REF!</v>
      </c>
    </row>
    <row r="51" spans="1:19" ht="105" x14ac:dyDescent="0.25">
      <c r="A51" s="160" t="s">
        <v>127</v>
      </c>
      <c r="B51" s="161" t="s">
        <v>15</v>
      </c>
      <c r="C51" s="117">
        <v>49</v>
      </c>
      <c r="D51" s="117" t="s">
        <v>16</v>
      </c>
      <c r="E51" s="117" t="s">
        <v>17</v>
      </c>
      <c r="F51" s="164" t="s">
        <v>131</v>
      </c>
      <c r="G51" s="164" t="s">
        <v>132</v>
      </c>
      <c r="H51" s="180">
        <v>0.95</v>
      </c>
      <c r="I51" s="187">
        <v>0</v>
      </c>
      <c r="J51" s="187">
        <v>0</v>
      </c>
      <c r="K51" s="385"/>
      <c r="L51" s="147"/>
      <c r="M51" s="149"/>
      <c r="N51" s="181" t="e">
        <f>SUM('May 2016'!N51,'June 2016'!#REF!,'July 2016'!N51)</f>
        <v>#REF!</v>
      </c>
      <c r="O51" s="181" t="e">
        <f>SUM('May 2016'!O51,'June 2016'!#REF!,'July 2016'!O51)</f>
        <v>#REF!</v>
      </c>
      <c r="P51" s="147" t="s">
        <v>143</v>
      </c>
      <c r="Q51" s="183" t="e">
        <f ca="1">SUM('May 2016:April 2017'!Q51)</f>
        <v>#REF!</v>
      </c>
      <c r="R51" s="183">
        <f ca="1">SUM('May 2016:April 2017'!R51)</f>
        <v>0</v>
      </c>
      <c r="S51" s="147" t="s">
        <v>143</v>
      </c>
    </row>
    <row r="52" spans="1:19" ht="135" x14ac:dyDescent="0.25">
      <c r="A52" s="162" t="s">
        <v>40</v>
      </c>
      <c r="B52" s="163" t="s">
        <v>28</v>
      </c>
      <c r="C52" s="118">
        <v>51</v>
      </c>
      <c r="D52" s="118" t="s">
        <v>16</v>
      </c>
      <c r="E52" s="118" t="s">
        <v>50</v>
      </c>
      <c r="F52" s="165" t="s">
        <v>133</v>
      </c>
      <c r="G52" s="165" t="s">
        <v>58</v>
      </c>
      <c r="H52" s="180">
        <v>0.98</v>
      </c>
      <c r="I52" s="181">
        <v>1</v>
      </c>
      <c r="J52" s="181">
        <v>1</v>
      </c>
      <c r="K52" s="385">
        <f t="shared" si="3"/>
        <v>1</v>
      </c>
      <c r="L52" s="150"/>
      <c r="M52" s="153"/>
      <c r="N52" s="181" t="e">
        <f>SUM('May 2016'!N52,'June 2016'!#REF!,'July 2016'!N52)</f>
        <v>#REF!</v>
      </c>
      <c r="O52" s="181" t="e">
        <f>SUM('May 2016'!O52,'June 2016'!#REF!,'July 2016'!O52)</f>
        <v>#REF!</v>
      </c>
      <c r="P52" s="150" t="s">
        <v>144</v>
      </c>
      <c r="Q52" s="183" t="e">
        <f ca="1">SUM('May 2016:April 2017'!Q52)</f>
        <v>#REF!</v>
      </c>
      <c r="R52" s="183">
        <f ca="1">SUM('May 2016:April 2017'!R52)</f>
        <v>0</v>
      </c>
      <c r="S52" s="150" t="s">
        <v>144</v>
      </c>
    </row>
    <row r="53" spans="1:19" ht="90" x14ac:dyDescent="0.25">
      <c r="A53" s="160" t="s">
        <v>134</v>
      </c>
      <c r="B53" s="161" t="s">
        <v>28</v>
      </c>
      <c r="C53" s="117">
        <v>52</v>
      </c>
      <c r="D53" s="117" t="s">
        <v>16</v>
      </c>
      <c r="E53" s="117" t="s">
        <v>17</v>
      </c>
      <c r="F53" s="164" t="s">
        <v>135</v>
      </c>
      <c r="G53" s="164" t="s">
        <v>136</v>
      </c>
      <c r="H53" s="180">
        <v>0.75</v>
      </c>
      <c r="I53" s="331">
        <v>136</v>
      </c>
      <c r="J53" s="181">
        <v>168</v>
      </c>
      <c r="K53" s="385">
        <f t="shared" si="3"/>
        <v>0.80952380952380953</v>
      </c>
      <c r="L53" s="151"/>
      <c r="M53" s="153"/>
      <c r="N53" s="181" t="e">
        <f>SUM('May 2016'!N53,'June 2016'!#REF!,'July 2016'!N53)</f>
        <v>#REF!</v>
      </c>
      <c r="O53" s="181" t="e">
        <f>SUM('May 2016'!O53,'June 2016'!#REF!,'July 2016'!O53)</f>
        <v>#REF!</v>
      </c>
      <c r="P53" s="192" t="e">
        <f t="shared" si="1"/>
        <v>#REF!</v>
      </c>
      <c r="Q53" s="183">
        <f ca="1">SUM('May 2016:April 2017'!Q53)</f>
        <v>106</v>
      </c>
      <c r="R53" s="183">
        <f ca="1">SUM('May 2016:April 2017'!R53)</f>
        <v>0</v>
      </c>
      <c r="S53" s="202" t="e">
        <f t="shared" ca="1" si="2"/>
        <v>#DIV/0!</v>
      </c>
    </row>
    <row r="54" spans="1:19" ht="105" x14ac:dyDescent="0.25">
      <c r="A54" s="162" t="s">
        <v>134</v>
      </c>
      <c r="B54" s="163" t="s">
        <v>28</v>
      </c>
      <c r="C54" s="118">
        <v>53</v>
      </c>
      <c r="D54" s="118" t="s">
        <v>17</v>
      </c>
      <c r="E54" s="118" t="s">
        <v>17</v>
      </c>
      <c r="F54" s="165" t="s">
        <v>137</v>
      </c>
      <c r="G54" s="165" t="s">
        <v>138</v>
      </c>
      <c r="H54" s="180">
        <v>0.75</v>
      </c>
      <c r="I54" s="181">
        <v>21</v>
      </c>
      <c r="J54" s="181">
        <v>21</v>
      </c>
      <c r="K54" s="385">
        <f t="shared" si="3"/>
        <v>1</v>
      </c>
      <c r="L54" s="150"/>
      <c r="M54" s="153"/>
      <c r="N54" s="181" t="e">
        <f>SUM('May 2016'!N54,'June 2016'!#REF!,'July 2016'!N54)</f>
        <v>#REF!</v>
      </c>
      <c r="O54" s="181" t="e">
        <f>SUM('May 2016'!O54,'June 2016'!#REF!,'July 2016'!O54)</f>
        <v>#REF!</v>
      </c>
      <c r="P54" s="192" t="e">
        <f t="shared" si="1"/>
        <v>#REF!</v>
      </c>
      <c r="Q54" s="183">
        <f ca="1">SUM('May 2016:April 2017'!Q54)</f>
        <v>106</v>
      </c>
      <c r="R54" s="183">
        <f ca="1">SUM('May 2016:April 2017'!R54)</f>
        <v>0</v>
      </c>
      <c r="S54" s="202" t="e">
        <f t="shared" ca="1" si="2"/>
        <v>#DIV/0!</v>
      </c>
    </row>
    <row r="55" spans="1:19" ht="225.75" customHeight="1" thickBot="1" x14ac:dyDescent="0.3">
      <c r="A55" s="160" t="s">
        <v>139</v>
      </c>
      <c r="B55" s="169" t="s">
        <v>28</v>
      </c>
      <c r="C55" s="117">
        <v>54</v>
      </c>
      <c r="D55" s="170" t="s">
        <v>16</v>
      </c>
      <c r="E55" s="117" t="s">
        <v>16</v>
      </c>
      <c r="F55" s="164" t="s">
        <v>140</v>
      </c>
      <c r="G55" s="164" t="s">
        <v>58</v>
      </c>
      <c r="H55" s="180"/>
      <c r="I55" s="338"/>
      <c r="J55" s="337"/>
      <c r="K55" s="385" t="e">
        <f t="shared" si="3"/>
        <v>#DIV/0!</v>
      </c>
      <c r="L55" s="151"/>
      <c r="M55" s="337" t="s">
        <v>271</v>
      </c>
      <c r="N55" s="189"/>
      <c r="O55" s="189" t="s">
        <v>147</v>
      </c>
      <c r="P55" s="189"/>
      <c r="Q55" s="183" t="e">
        <f ca="1">SUM('May 2016:April 2017'!Q55)</f>
        <v>#REF!</v>
      </c>
      <c r="R55" s="183">
        <f ca="1">SUM('May 2016:April 2017'!R55)</f>
        <v>0</v>
      </c>
      <c r="S55" s="189" t="s">
        <v>148</v>
      </c>
    </row>
    <row r="56" spans="1:19" x14ac:dyDescent="0.25">
      <c r="C56" s="195"/>
      <c r="H56" s="195" t="s">
        <v>141</v>
      </c>
    </row>
  </sheetData>
  <autoFilter ref="A3:S56"/>
  <mergeCells count="4">
    <mergeCell ref="N2:P2"/>
    <mergeCell ref="A1:F1"/>
    <mergeCell ref="I2:J2"/>
    <mergeCell ref="Q2:S2"/>
  </mergeCells>
  <conditionalFormatting sqref="R56">
    <cfRule type="iconSet" priority="1">
      <iconSet iconSet="3Arrows">
        <cfvo type="percent" val="0"/>
        <cfvo type="percent" val="99.5"/>
        <cfvo type="percent" val="99.5"/>
      </iconSet>
    </cfRule>
  </conditionalFormatting>
  <pageMargins left="0.23622047244094491" right="0.23622047244094491" top="0.31496062992125984" bottom="0.31496062992125984" header="0.31496062992125984" footer="0.31496062992125984"/>
  <pageSetup paperSize="8" scale="6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56"/>
  <sheetViews>
    <sheetView topLeftCell="A49" zoomScale="60" zoomScaleNormal="60" workbookViewId="0">
      <selection activeCell="J8" sqref="J8"/>
    </sheetView>
  </sheetViews>
  <sheetFormatPr defaultRowHeight="15" x14ac:dyDescent="0.25"/>
  <cols>
    <col min="1" max="1" width="16.85546875" style="2" customWidth="1"/>
    <col min="2" max="2" width="13.7109375" style="5" customWidth="1"/>
    <col min="3" max="3" width="9.140625" style="5"/>
    <col min="4" max="4" width="18.7109375" style="6" bestFit="1" customWidth="1"/>
    <col min="5" max="5" width="19.42578125" style="2" customWidth="1"/>
    <col min="6" max="6" width="32.140625" style="2" customWidth="1"/>
    <col min="7" max="7" width="31.42578125" style="2" customWidth="1"/>
    <col min="8" max="8" width="18.7109375" style="2" customWidth="1"/>
    <col min="9" max="9" width="17.140625" style="2" customWidth="1"/>
    <col min="10" max="10" width="18.5703125" style="2" customWidth="1"/>
    <col min="11" max="11" width="17.7109375" style="2" customWidth="1"/>
    <col min="12" max="12" width="16.140625" style="2" customWidth="1"/>
    <col min="13" max="13" width="30" style="2" customWidth="1"/>
    <col min="14" max="14" width="18.85546875" style="4" customWidth="1"/>
    <col min="15" max="16384" width="9.140625" style="4"/>
  </cols>
  <sheetData>
    <row r="1" spans="1:15" ht="40.5" x14ac:dyDescent="0.25">
      <c r="A1" s="607" t="s">
        <v>167</v>
      </c>
      <c r="B1" s="607"/>
      <c r="C1" s="607"/>
      <c r="D1" s="607"/>
      <c r="E1" s="607"/>
      <c r="F1" s="607"/>
      <c r="K1" s="3"/>
    </row>
    <row r="2" spans="1:15" ht="53.25" customHeight="1" thickBot="1" x14ac:dyDescent="0.3">
      <c r="G2" s="7"/>
      <c r="H2" s="3"/>
      <c r="I2" s="619" t="s">
        <v>0</v>
      </c>
      <c r="J2" s="619"/>
      <c r="K2" s="3"/>
    </row>
    <row r="3" spans="1:15" ht="75" x14ac:dyDescent="0.25">
      <c r="A3" s="8" t="s">
        <v>1</v>
      </c>
      <c r="B3" s="9" t="s">
        <v>2</v>
      </c>
      <c r="C3" s="9" t="s">
        <v>3</v>
      </c>
      <c r="D3" s="9" t="s">
        <v>4</v>
      </c>
      <c r="E3" s="9" t="s">
        <v>5</v>
      </c>
      <c r="F3" s="9" t="s">
        <v>6</v>
      </c>
      <c r="G3" s="9" t="s">
        <v>7</v>
      </c>
      <c r="H3" s="10" t="s">
        <v>8</v>
      </c>
      <c r="I3" s="11" t="s">
        <v>9</v>
      </c>
      <c r="J3" s="11" t="s">
        <v>10</v>
      </c>
      <c r="K3" s="10" t="s">
        <v>11</v>
      </c>
      <c r="L3" s="9" t="s">
        <v>12</v>
      </c>
      <c r="M3" s="12" t="s">
        <v>13</v>
      </c>
    </row>
    <row r="4" spans="1:15" ht="105" x14ac:dyDescent="0.25">
      <c r="A4" s="13" t="s">
        <v>14</v>
      </c>
      <c r="B4" s="14" t="s">
        <v>15</v>
      </c>
      <c r="C4" s="15">
        <v>1</v>
      </c>
      <c r="D4" s="15" t="s">
        <v>16</v>
      </c>
      <c r="E4" s="16" t="s">
        <v>17</v>
      </c>
      <c r="F4" s="17" t="s">
        <v>18</v>
      </c>
      <c r="G4" s="17" t="s">
        <v>19</v>
      </c>
      <c r="H4" s="18">
        <v>0.995</v>
      </c>
      <c r="I4" s="537">
        <v>743</v>
      </c>
      <c r="J4" s="537">
        <v>744</v>
      </c>
      <c r="K4" s="385">
        <f t="shared" ref="K4:K35" si="0">I4/J4</f>
        <v>0.99865591397849462</v>
      </c>
      <c r="L4" s="110"/>
      <c r="M4" s="110"/>
    </row>
    <row r="5" spans="1:15" ht="157.5" customHeight="1" x14ac:dyDescent="0.25">
      <c r="A5" s="13" t="s">
        <v>14</v>
      </c>
      <c r="B5" s="14" t="s">
        <v>15</v>
      </c>
      <c r="C5" s="15">
        <v>2</v>
      </c>
      <c r="D5" s="15" t="s">
        <v>16</v>
      </c>
      <c r="E5" s="16" t="s">
        <v>17</v>
      </c>
      <c r="F5" s="17" t="s">
        <v>20</v>
      </c>
      <c r="G5" s="17" t="s">
        <v>21</v>
      </c>
      <c r="H5" s="18">
        <v>0.95</v>
      </c>
      <c r="I5" s="185">
        <v>262</v>
      </c>
      <c r="J5" s="185">
        <v>270</v>
      </c>
      <c r="K5" s="385">
        <f t="shared" si="0"/>
        <v>0.97037037037037033</v>
      </c>
      <c r="L5" s="205"/>
      <c r="M5" s="213"/>
    </row>
    <row r="6" spans="1:15" ht="105" x14ac:dyDescent="0.25">
      <c r="A6" s="19" t="s">
        <v>22</v>
      </c>
      <c r="B6" s="20" t="s">
        <v>15</v>
      </c>
      <c r="C6" s="21">
        <v>3</v>
      </c>
      <c r="D6" s="21" t="s">
        <v>16</v>
      </c>
      <c r="E6" s="22" t="s">
        <v>17</v>
      </c>
      <c r="F6" s="23" t="s">
        <v>23</v>
      </c>
      <c r="G6" s="23" t="s">
        <v>24</v>
      </c>
      <c r="H6" s="18">
        <v>0.95</v>
      </c>
      <c r="I6" s="187">
        <v>61</v>
      </c>
      <c r="J6" s="187">
        <v>62</v>
      </c>
      <c r="K6" s="385">
        <f t="shared" si="0"/>
        <v>0.9838709677419355</v>
      </c>
      <c r="L6" s="122"/>
      <c r="M6" s="344"/>
    </row>
    <row r="7" spans="1:15" ht="105" x14ac:dyDescent="0.25">
      <c r="A7" s="13" t="s">
        <v>14</v>
      </c>
      <c r="B7" s="14" t="s">
        <v>15</v>
      </c>
      <c r="C7" s="15">
        <v>4</v>
      </c>
      <c r="D7" s="15" t="s">
        <v>16</v>
      </c>
      <c r="E7" s="16" t="s">
        <v>17</v>
      </c>
      <c r="F7" s="17" t="s">
        <v>25</v>
      </c>
      <c r="G7" s="17" t="s">
        <v>26</v>
      </c>
      <c r="H7" s="18">
        <v>0.95</v>
      </c>
      <c r="I7" s="185">
        <v>66</v>
      </c>
      <c r="J7" s="185">
        <v>66</v>
      </c>
      <c r="K7" s="385">
        <f t="shared" si="0"/>
        <v>1</v>
      </c>
      <c r="L7" s="206"/>
      <c r="M7" s="342"/>
    </row>
    <row r="8" spans="1:15" ht="180" x14ac:dyDescent="0.25">
      <c r="A8" s="19" t="s">
        <v>27</v>
      </c>
      <c r="B8" s="20" t="s">
        <v>28</v>
      </c>
      <c r="C8" s="21">
        <v>5</v>
      </c>
      <c r="D8" s="21" t="s">
        <v>16</v>
      </c>
      <c r="E8" s="22" t="s">
        <v>16</v>
      </c>
      <c r="F8" s="23" t="s">
        <v>29</v>
      </c>
      <c r="G8" s="23" t="s">
        <v>30</v>
      </c>
      <c r="H8" s="18">
        <v>0.95</v>
      </c>
      <c r="I8" s="181">
        <v>7</v>
      </c>
      <c r="J8" s="181">
        <v>7</v>
      </c>
      <c r="K8" s="385">
        <f t="shared" si="0"/>
        <v>1</v>
      </c>
      <c r="L8" s="207"/>
      <c r="M8" s="206"/>
    </row>
    <row r="9" spans="1:15" ht="90" x14ac:dyDescent="0.25">
      <c r="A9" s="13" t="s">
        <v>31</v>
      </c>
      <c r="B9" s="14" t="s">
        <v>28</v>
      </c>
      <c r="C9" s="15">
        <v>6</v>
      </c>
      <c r="D9" s="15" t="s">
        <v>16</v>
      </c>
      <c r="E9" s="16" t="s">
        <v>16</v>
      </c>
      <c r="F9" s="17" t="s">
        <v>32</v>
      </c>
      <c r="G9" s="17" t="s">
        <v>33</v>
      </c>
      <c r="H9" s="18">
        <v>0.95</v>
      </c>
      <c r="I9" s="190">
        <v>0</v>
      </c>
      <c r="J9" s="190">
        <v>0</v>
      </c>
      <c r="K9" s="385"/>
      <c r="L9" s="117"/>
      <c r="M9" s="115"/>
    </row>
    <row r="10" spans="1:15" ht="90" x14ac:dyDescent="0.25">
      <c r="A10" s="19" t="s">
        <v>34</v>
      </c>
      <c r="B10" s="20" t="s">
        <v>28</v>
      </c>
      <c r="C10" s="21">
        <v>7</v>
      </c>
      <c r="D10" s="21" t="s">
        <v>16</v>
      </c>
      <c r="E10" s="22" t="s">
        <v>17</v>
      </c>
      <c r="F10" s="23" t="s">
        <v>35</v>
      </c>
      <c r="G10" s="23" t="s">
        <v>36</v>
      </c>
      <c r="H10" s="18">
        <v>0.99</v>
      </c>
      <c r="I10" s="191">
        <v>6</v>
      </c>
      <c r="J10" s="191">
        <v>6</v>
      </c>
      <c r="K10" s="385">
        <f t="shared" si="0"/>
        <v>1</v>
      </c>
      <c r="L10" s="117"/>
      <c r="M10" s="118"/>
    </row>
    <row r="11" spans="1:15" ht="358.5" customHeight="1" x14ac:dyDescent="0.25">
      <c r="A11" s="13" t="s">
        <v>37</v>
      </c>
      <c r="B11" s="14" t="s">
        <v>28</v>
      </c>
      <c r="C11" s="15">
        <v>8</v>
      </c>
      <c r="D11" s="15" t="s">
        <v>16</v>
      </c>
      <c r="E11" s="16" t="s">
        <v>17</v>
      </c>
      <c r="F11" s="17" t="s">
        <v>38</v>
      </c>
      <c r="G11" s="17" t="s">
        <v>39</v>
      </c>
      <c r="H11" s="18">
        <v>1</v>
      </c>
      <c r="I11" s="190">
        <v>6</v>
      </c>
      <c r="J11" s="190">
        <v>6</v>
      </c>
      <c r="K11" s="385">
        <f t="shared" si="0"/>
        <v>1</v>
      </c>
      <c r="L11" s="117"/>
      <c r="M11" s="117"/>
    </row>
    <row r="12" spans="1:15" ht="202.5" x14ac:dyDescent="0.2">
      <c r="A12" s="19" t="s">
        <v>40</v>
      </c>
      <c r="B12" s="20" t="s">
        <v>15</v>
      </c>
      <c r="C12" s="21">
        <v>9</v>
      </c>
      <c r="D12" s="21" t="s">
        <v>16</v>
      </c>
      <c r="E12" s="22" t="s">
        <v>16</v>
      </c>
      <c r="F12" s="23" t="s">
        <v>41</v>
      </c>
      <c r="G12" s="23" t="s">
        <v>42</v>
      </c>
      <c r="H12" s="18">
        <v>0.98</v>
      </c>
      <c r="I12" s="538">
        <v>8</v>
      </c>
      <c r="J12" s="538">
        <v>8</v>
      </c>
      <c r="K12" s="385">
        <f t="shared" si="0"/>
        <v>1</v>
      </c>
      <c r="L12" s="112"/>
      <c r="M12" s="344"/>
      <c r="N12" s="106"/>
      <c r="O12" s="107"/>
    </row>
    <row r="13" spans="1:15" ht="225" x14ac:dyDescent="0.2">
      <c r="A13" s="13" t="s">
        <v>43</v>
      </c>
      <c r="B13" s="14" t="s">
        <v>15</v>
      </c>
      <c r="C13" s="15">
        <v>10</v>
      </c>
      <c r="D13" s="15" t="s">
        <v>16</v>
      </c>
      <c r="E13" s="16" t="s">
        <v>17</v>
      </c>
      <c r="F13" s="17" t="s">
        <v>44</v>
      </c>
      <c r="G13" s="17" t="s">
        <v>45</v>
      </c>
      <c r="H13" s="18">
        <v>0.98</v>
      </c>
      <c r="I13" s="539">
        <v>13</v>
      </c>
      <c r="J13" s="539">
        <v>13</v>
      </c>
      <c r="K13" s="385">
        <f t="shared" si="0"/>
        <v>1</v>
      </c>
      <c r="L13" s="208"/>
      <c r="M13" s="345"/>
      <c r="N13" s="274"/>
      <c r="O13" s="109"/>
    </row>
    <row r="14" spans="1:15" ht="112.5" x14ac:dyDescent="0.2">
      <c r="A14" s="19" t="s">
        <v>46</v>
      </c>
      <c r="B14" s="20" t="s">
        <v>15</v>
      </c>
      <c r="C14" s="21">
        <v>11</v>
      </c>
      <c r="D14" s="21" t="s">
        <v>16</v>
      </c>
      <c r="E14" s="22" t="s">
        <v>17</v>
      </c>
      <c r="F14" s="23" t="s">
        <v>47</v>
      </c>
      <c r="G14" s="23" t="s">
        <v>48</v>
      </c>
      <c r="H14" s="18">
        <v>0.97</v>
      </c>
      <c r="I14" s="538">
        <v>205</v>
      </c>
      <c r="J14" s="538">
        <v>205</v>
      </c>
      <c r="K14" s="385">
        <f t="shared" si="0"/>
        <v>1</v>
      </c>
      <c r="L14" s="112"/>
      <c r="M14" s="344"/>
      <c r="N14" s="108"/>
      <c r="O14" s="109"/>
    </row>
    <row r="15" spans="1:15" ht="174" x14ac:dyDescent="0.2">
      <c r="A15" s="13" t="s">
        <v>49</v>
      </c>
      <c r="B15" s="14" t="s">
        <v>28</v>
      </c>
      <c r="C15" s="15">
        <v>12</v>
      </c>
      <c r="D15" s="15" t="s">
        <v>50</v>
      </c>
      <c r="E15" s="16" t="s">
        <v>50</v>
      </c>
      <c r="F15" s="29" t="s">
        <v>51</v>
      </c>
      <c r="G15" s="29" t="s">
        <v>52</v>
      </c>
      <c r="H15" s="18">
        <v>0.85</v>
      </c>
      <c r="I15" s="190">
        <v>0</v>
      </c>
      <c r="J15" s="190">
        <v>0</v>
      </c>
      <c r="K15" s="385"/>
      <c r="L15" s="117"/>
      <c r="M15" s="117"/>
      <c r="N15" s="108"/>
      <c r="O15" s="109"/>
    </row>
    <row r="16" spans="1:15" ht="108.75" x14ac:dyDescent="0.25">
      <c r="A16" s="19" t="s">
        <v>53</v>
      </c>
      <c r="B16" s="20" t="s">
        <v>28</v>
      </c>
      <c r="C16" s="21">
        <v>13</v>
      </c>
      <c r="D16" s="21" t="s">
        <v>50</v>
      </c>
      <c r="E16" s="22" t="s">
        <v>50</v>
      </c>
      <c r="F16" s="30" t="s">
        <v>54</v>
      </c>
      <c r="G16" s="31" t="s">
        <v>55</v>
      </c>
      <c r="H16" s="18">
        <v>0.85</v>
      </c>
      <c r="I16" s="190">
        <v>0</v>
      </c>
      <c r="J16" s="190">
        <v>0</v>
      </c>
      <c r="K16" s="385"/>
      <c r="L16" s="209"/>
      <c r="M16" s="120"/>
    </row>
    <row r="17" spans="1:13" ht="135" x14ac:dyDescent="0.25">
      <c r="A17" s="13" t="s">
        <v>56</v>
      </c>
      <c r="B17" s="14" t="s">
        <v>15</v>
      </c>
      <c r="C17" s="15">
        <v>14</v>
      </c>
      <c r="D17" s="15" t="s">
        <v>16</v>
      </c>
      <c r="E17" s="16" t="s">
        <v>50</v>
      </c>
      <c r="F17" s="17" t="s">
        <v>57</v>
      </c>
      <c r="G17" s="17" t="s">
        <v>58</v>
      </c>
      <c r="H17" s="18">
        <v>0.92</v>
      </c>
      <c r="I17" s="187">
        <v>59</v>
      </c>
      <c r="J17" s="187">
        <v>59</v>
      </c>
      <c r="K17" s="385">
        <f t="shared" si="0"/>
        <v>1</v>
      </c>
      <c r="L17" s="122"/>
      <c r="M17" s="346"/>
    </row>
    <row r="18" spans="1:13" ht="130.5" x14ac:dyDescent="0.25">
      <c r="A18" s="19" t="s">
        <v>59</v>
      </c>
      <c r="B18" s="20" t="s">
        <v>28</v>
      </c>
      <c r="C18" s="21">
        <v>15</v>
      </c>
      <c r="D18" s="21" t="s">
        <v>17</v>
      </c>
      <c r="E18" s="22" t="s">
        <v>50</v>
      </c>
      <c r="F18" s="30" t="s">
        <v>60</v>
      </c>
      <c r="G18" s="30" t="s">
        <v>61</v>
      </c>
      <c r="H18" s="18">
        <v>0.99</v>
      </c>
      <c r="I18" s="191">
        <v>1</v>
      </c>
      <c r="J18" s="191">
        <v>1</v>
      </c>
      <c r="K18" s="385">
        <f t="shared" si="0"/>
        <v>1</v>
      </c>
      <c r="L18" s="210"/>
      <c r="M18" s="118"/>
    </row>
    <row r="19" spans="1:13" ht="135" x14ac:dyDescent="0.25">
      <c r="A19" s="13" t="s">
        <v>62</v>
      </c>
      <c r="B19" s="14" t="s">
        <v>28</v>
      </c>
      <c r="C19" s="15">
        <v>16</v>
      </c>
      <c r="D19" s="15" t="s">
        <v>16</v>
      </c>
      <c r="E19" s="16" t="s">
        <v>50</v>
      </c>
      <c r="F19" s="17" t="s">
        <v>63</v>
      </c>
      <c r="G19" s="17" t="s">
        <v>64</v>
      </c>
      <c r="H19" s="18">
        <v>0.95</v>
      </c>
      <c r="I19" s="190">
        <v>0</v>
      </c>
      <c r="J19" s="190">
        <v>0</v>
      </c>
      <c r="K19" s="385"/>
      <c r="L19" s="211"/>
      <c r="M19" s="117"/>
    </row>
    <row r="20" spans="1:13" ht="142.5" customHeight="1" x14ac:dyDescent="0.25">
      <c r="A20" s="19" t="s">
        <v>62</v>
      </c>
      <c r="B20" s="20" t="s">
        <v>28</v>
      </c>
      <c r="C20" s="21">
        <v>17</v>
      </c>
      <c r="D20" s="21" t="s">
        <v>16</v>
      </c>
      <c r="E20" s="22" t="s">
        <v>16</v>
      </c>
      <c r="F20" s="23" t="s">
        <v>65</v>
      </c>
      <c r="G20" s="23" t="s">
        <v>66</v>
      </c>
      <c r="H20" s="18">
        <v>0.97</v>
      </c>
      <c r="I20" s="543">
        <v>14</v>
      </c>
      <c r="J20" s="543">
        <v>14</v>
      </c>
      <c r="K20" s="385">
        <f t="shared" si="0"/>
        <v>1</v>
      </c>
      <c r="L20" s="118"/>
      <c r="M20" s="118"/>
    </row>
    <row r="21" spans="1:13" ht="120" customHeight="1" x14ac:dyDescent="0.25">
      <c r="A21" s="13" t="s">
        <v>62</v>
      </c>
      <c r="B21" s="14" t="s">
        <v>28</v>
      </c>
      <c r="C21" s="15">
        <v>18</v>
      </c>
      <c r="D21" s="15" t="s">
        <v>16</v>
      </c>
      <c r="E21" s="16" t="s">
        <v>50</v>
      </c>
      <c r="F21" s="17" t="s">
        <v>67</v>
      </c>
      <c r="G21" s="17" t="s">
        <v>68</v>
      </c>
      <c r="H21" s="18">
        <v>0.97</v>
      </c>
      <c r="I21" s="544">
        <v>0</v>
      </c>
      <c r="J21" s="544">
        <v>0</v>
      </c>
      <c r="K21" s="385"/>
      <c r="L21" s="117"/>
      <c r="M21" s="117"/>
    </row>
    <row r="22" spans="1:13" ht="157.5" x14ac:dyDescent="0.25">
      <c r="A22" s="19" t="s">
        <v>62</v>
      </c>
      <c r="B22" s="20" t="s">
        <v>28</v>
      </c>
      <c r="C22" s="21">
        <v>19</v>
      </c>
      <c r="D22" s="21" t="s">
        <v>16</v>
      </c>
      <c r="E22" s="22" t="s">
        <v>50</v>
      </c>
      <c r="F22" s="23" t="s">
        <v>69</v>
      </c>
      <c r="G22" s="23" t="s">
        <v>70</v>
      </c>
      <c r="H22" s="18">
        <v>0.99</v>
      </c>
      <c r="I22" s="543">
        <v>11</v>
      </c>
      <c r="J22" s="543">
        <v>11</v>
      </c>
      <c r="K22" s="385">
        <f t="shared" si="0"/>
        <v>1</v>
      </c>
      <c r="L22" s="118"/>
      <c r="M22" s="115"/>
    </row>
    <row r="23" spans="1:13" ht="121.5" customHeight="1" x14ac:dyDescent="0.25">
      <c r="A23" s="13" t="s">
        <v>62</v>
      </c>
      <c r="B23" s="14" t="s">
        <v>28</v>
      </c>
      <c r="C23" s="15">
        <v>20</v>
      </c>
      <c r="D23" s="15" t="s">
        <v>16</v>
      </c>
      <c r="E23" s="16" t="s">
        <v>50</v>
      </c>
      <c r="F23" s="17" t="s">
        <v>71</v>
      </c>
      <c r="G23" s="17" t="s">
        <v>72</v>
      </c>
      <c r="H23" s="18">
        <v>0.99</v>
      </c>
      <c r="I23" s="544">
        <v>7</v>
      </c>
      <c r="J23" s="544">
        <v>7</v>
      </c>
      <c r="K23" s="385">
        <f t="shared" si="0"/>
        <v>1</v>
      </c>
      <c r="L23" s="117"/>
      <c r="M23" s="121" t="s">
        <v>278</v>
      </c>
    </row>
    <row r="24" spans="1:13" ht="112.5" x14ac:dyDescent="0.25">
      <c r="A24" s="19" t="s">
        <v>73</v>
      </c>
      <c r="B24" s="20" t="s">
        <v>15</v>
      </c>
      <c r="C24" s="21">
        <v>21</v>
      </c>
      <c r="D24" s="21" t="s">
        <v>16</v>
      </c>
      <c r="E24" s="22" t="s">
        <v>16</v>
      </c>
      <c r="F24" s="23" t="s">
        <v>74</v>
      </c>
      <c r="G24" s="23" t="s">
        <v>75</v>
      </c>
      <c r="H24" s="18" t="s">
        <v>76</v>
      </c>
      <c r="I24" s="119"/>
      <c r="J24" s="119"/>
      <c r="K24" s="385" t="s">
        <v>272</v>
      </c>
      <c r="L24" s="122"/>
      <c r="M24" s="122"/>
    </row>
    <row r="25" spans="1:13" ht="112.5" x14ac:dyDescent="0.25">
      <c r="A25" s="13" t="s">
        <v>77</v>
      </c>
      <c r="B25" s="14" t="s">
        <v>15</v>
      </c>
      <c r="C25" s="15">
        <v>22</v>
      </c>
      <c r="D25" s="15" t="s">
        <v>16</v>
      </c>
      <c r="E25" s="16" t="s">
        <v>16</v>
      </c>
      <c r="F25" s="17" t="s">
        <v>78</v>
      </c>
      <c r="G25" s="17" t="s">
        <v>79</v>
      </c>
      <c r="H25" s="18" t="s">
        <v>80</v>
      </c>
      <c r="I25" s="330"/>
      <c r="J25" s="330"/>
      <c r="K25" s="385" t="s">
        <v>273</v>
      </c>
      <c r="L25" s="341"/>
      <c r="M25" s="341"/>
    </row>
    <row r="26" spans="1:13" ht="45" x14ac:dyDescent="0.25">
      <c r="A26" s="19" t="s">
        <v>81</v>
      </c>
      <c r="B26" s="20" t="s">
        <v>15</v>
      </c>
      <c r="C26" s="21">
        <v>23</v>
      </c>
      <c r="D26" s="21" t="s">
        <v>16</v>
      </c>
      <c r="E26" s="22" t="s">
        <v>16</v>
      </c>
      <c r="F26" s="23" t="s">
        <v>82</v>
      </c>
      <c r="G26" s="23"/>
      <c r="H26" s="18">
        <v>0.9</v>
      </c>
      <c r="I26" s="538">
        <v>116</v>
      </c>
      <c r="J26" s="538">
        <v>116</v>
      </c>
      <c r="K26" s="385">
        <f t="shared" si="0"/>
        <v>1</v>
      </c>
      <c r="L26" s="112"/>
      <c r="M26" s="339"/>
    </row>
    <row r="27" spans="1:13" ht="112.5" x14ac:dyDescent="0.25">
      <c r="A27" s="13" t="s">
        <v>83</v>
      </c>
      <c r="B27" s="14" t="s">
        <v>15</v>
      </c>
      <c r="C27" s="15">
        <v>24</v>
      </c>
      <c r="D27" s="15" t="s">
        <v>16</v>
      </c>
      <c r="E27" s="16" t="s">
        <v>16</v>
      </c>
      <c r="F27" s="17" t="s">
        <v>84</v>
      </c>
      <c r="G27" s="17" t="s">
        <v>85</v>
      </c>
      <c r="H27" s="18">
        <v>0.98</v>
      </c>
      <c r="I27" s="540">
        <v>116</v>
      </c>
      <c r="J27" s="540">
        <v>116</v>
      </c>
      <c r="K27" s="385">
        <f t="shared" si="0"/>
        <v>1</v>
      </c>
      <c r="L27" s="110"/>
      <c r="M27" s="339"/>
    </row>
    <row r="28" spans="1:13" ht="180" x14ac:dyDescent="0.25">
      <c r="A28" s="19" t="s">
        <v>86</v>
      </c>
      <c r="B28" s="20" t="s">
        <v>87</v>
      </c>
      <c r="C28" s="34">
        <v>26</v>
      </c>
      <c r="D28" s="21" t="s">
        <v>16</v>
      </c>
      <c r="E28" s="22" t="s">
        <v>50</v>
      </c>
      <c r="F28" s="23" t="s">
        <v>88</v>
      </c>
      <c r="G28" s="23" t="s">
        <v>89</v>
      </c>
      <c r="H28" s="18">
        <v>1</v>
      </c>
      <c r="I28" s="191">
        <v>62</v>
      </c>
      <c r="J28" s="191">
        <v>62</v>
      </c>
      <c r="K28" s="385">
        <f t="shared" si="0"/>
        <v>1</v>
      </c>
      <c r="L28" s="114"/>
      <c r="M28" s="118"/>
    </row>
    <row r="29" spans="1:13" ht="135" x14ac:dyDescent="0.25">
      <c r="A29" s="13" t="s">
        <v>83</v>
      </c>
      <c r="B29" s="14" t="s">
        <v>15</v>
      </c>
      <c r="C29" s="15">
        <v>27</v>
      </c>
      <c r="D29" s="15" t="s">
        <v>16</v>
      </c>
      <c r="E29" s="16" t="s">
        <v>90</v>
      </c>
      <c r="F29" s="17" t="s">
        <v>91</v>
      </c>
      <c r="G29" s="17" t="s">
        <v>92</v>
      </c>
      <c r="H29" s="18">
        <v>0.98</v>
      </c>
      <c r="I29" s="533">
        <v>0</v>
      </c>
      <c r="J29" s="533">
        <v>0</v>
      </c>
      <c r="K29" s="385"/>
      <c r="L29" s="341"/>
      <c r="M29" s="342"/>
    </row>
    <row r="30" spans="1:13" ht="180" x14ac:dyDescent="0.25">
      <c r="A30" s="19" t="s">
        <v>86</v>
      </c>
      <c r="B30" s="20" t="s">
        <v>87</v>
      </c>
      <c r="C30" s="34">
        <v>28</v>
      </c>
      <c r="D30" s="21" t="s">
        <v>16</v>
      </c>
      <c r="E30" s="22" t="s">
        <v>90</v>
      </c>
      <c r="F30" s="23" t="s">
        <v>93</v>
      </c>
      <c r="G30" s="23" t="s">
        <v>94</v>
      </c>
      <c r="H30" s="18">
        <v>0.98</v>
      </c>
      <c r="I30" s="73">
        <v>1</v>
      </c>
      <c r="J30" s="73">
        <v>1</v>
      </c>
      <c r="K30" s="385">
        <f t="shared" si="0"/>
        <v>1</v>
      </c>
      <c r="L30" s="118"/>
      <c r="M30" s="118"/>
    </row>
    <row r="31" spans="1:13" ht="225" x14ac:dyDescent="0.25">
      <c r="A31" s="13" t="s">
        <v>83</v>
      </c>
      <c r="B31" s="14" t="s">
        <v>15</v>
      </c>
      <c r="C31" s="15">
        <v>29</v>
      </c>
      <c r="D31" s="15" t="s">
        <v>16</v>
      </c>
      <c r="E31" s="16" t="s">
        <v>17</v>
      </c>
      <c r="F31" s="17" t="s">
        <v>95</v>
      </c>
      <c r="G31" s="17" t="s">
        <v>96</v>
      </c>
      <c r="H31" s="18">
        <v>0.99</v>
      </c>
      <c r="I31" s="533">
        <v>1</v>
      </c>
      <c r="J31" s="533">
        <v>1</v>
      </c>
      <c r="K31" s="385">
        <f t="shared" si="0"/>
        <v>1</v>
      </c>
      <c r="L31" s="340"/>
      <c r="M31" s="343"/>
    </row>
    <row r="32" spans="1:13" ht="157.5" x14ac:dyDescent="0.25">
      <c r="A32" s="19" t="s">
        <v>86</v>
      </c>
      <c r="B32" s="20" t="s">
        <v>87</v>
      </c>
      <c r="C32" s="34">
        <v>30</v>
      </c>
      <c r="D32" s="21" t="s">
        <v>16</v>
      </c>
      <c r="E32" s="22" t="s">
        <v>17</v>
      </c>
      <c r="F32" s="23" t="s">
        <v>97</v>
      </c>
      <c r="G32" s="23" t="s">
        <v>98</v>
      </c>
      <c r="H32" s="18">
        <v>0.98</v>
      </c>
      <c r="I32" s="191">
        <v>0</v>
      </c>
      <c r="J32" s="191">
        <v>0</v>
      </c>
      <c r="K32" s="385"/>
      <c r="L32" s="118"/>
      <c r="M32" s="339"/>
    </row>
    <row r="33" spans="1:13" ht="157.5" x14ac:dyDescent="0.25">
      <c r="A33" s="13" t="s">
        <v>86</v>
      </c>
      <c r="B33" s="14" t="s">
        <v>87</v>
      </c>
      <c r="C33" s="36">
        <v>31</v>
      </c>
      <c r="D33" s="15" t="s">
        <v>16</v>
      </c>
      <c r="E33" s="16" t="s">
        <v>17</v>
      </c>
      <c r="F33" s="17" t="s">
        <v>99</v>
      </c>
      <c r="G33" s="17" t="s">
        <v>100</v>
      </c>
      <c r="H33" s="18">
        <v>0.98</v>
      </c>
      <c r="I33" s="190">
        <v>0</v>
      </c>
      <c r="J33" s="190">
        <v>0</v>
      </c>
      <c r="K33" s="385"/>
      <c r="L33" s="117"/>
      <c r="M33" s="118"/>
    </row>
    <row r="34" spans="1:13" ht="90" x14ac:dyDescent="0.25">
      <c r="A34" s="19" t="s">
        <v>101</v>
      </c>
      <c r="B34" s="20" t="s">
        <v>15</v>
      </c>
      <c r="C34" s="21">
        <v>32</v>
      </c>
      <c r="D34" s="21" t="s">
        <v>16</v>
      </c>
      <c r="E34" s="22" t="s">
        <v>17</v>
      </c>
      <c r="F34" s="23" t="s">
        <v>102</v>
      </c>
      <c r="G34" s="23" t="s">
        <v>58</v>
      </c>
      <c r="H34" s="18">
        <v>0.98</v>
      </c>
      <c r="I34" s="119"/>
      <c r="J34" s="119"/>
      <c r="K34" s="385" t="s">
        <v>274</v>
      </c>
      <c r="L34" s="112"/>
      <c r="M34" s="339"/>
    </row>
    <row r="35" spans="1:13" ht="180" x14ac:dyDescent="0.25">
      <c r="A35" s="13" t="s">
        <v>86</v>
      </c>
      <c r="B35" s="14" t="s">
        <v>87</v>
      </c>
      <c r="C35" s="36">
        <v>33</v>
      </c>
      <c r="D35" s="15" t="s">
        <v>16</v>
      </c>
      <c r="E35" s="16" t="s">
        <v>16</v>
      </c>
      <c r="F35" s="17" t="s">
        <v>103</v>
      </c>
      <c r="G35" s="17" t="s">
        <v>104</v>
      </c>
      <c r="H35" s="18">
        <v>0.95</v>
      </c>
      <c r="I35" s="190">
        <v>48</v>
      </c>
      <c r="J35" s="190">
        <v>48</v>
      </c>
      <c r="K35" s="385">
        <f t="shared" si="0"/>
        <v>1</v>
      </c>
      <c r="L35" s="117"/>
      <c r="M35" s="117"/>
    </row>
    <row r="36" spans="1:13" ht="180" x14ac:dyDescent="0.25">
      <c r="A36" s="19" t="s">
        <v>86</v>
      </c>
      <c r="B36" s="20" t="s">
        <v>87</v>
      </c>
      <c r="C36" s="34">
        <v>34</v>
      </c>
      <c r="D36" s="21" t="s">
        <v>16</v>
      </c>
      <c r="E36" s="22" t="s">
        <v>16</v>
      </c>
      <c r="F36" s="23" t="s">
        <v>105</v>
      </c>
      <c r="G36" s="23" t="s">
        <v>104</v>
      </c>
      <c r="H36" s="18">
        <v>0.95</v>
      </c>
      <c r="I36" s="538">
        <v>4</v>
      </c>
      <c r="J36" s="538">
        <v>4</v>
      </c>
      <c r="K36" s="385">
        <f t="shared" ref="K36:K54" si="1">I36/J36</f>
        <v>1</v>
      </c>
      <c r="L36" s="118"/>
      <c r="M36" s="117"/>
    </row>
    <row r="37" spans="1:13" ht="180" x14ac:dyDescent="0.25">
      <c r="A37" s="13" t="s">
        <v>86</v>
      </c>
      <c r="B37" s="14" t="s">
        <v>87</v>
      </c>
      <c r="C37" s="36">
        <v>35</v>
      </c>
      <c r="D37" s="15" t="s">
        <v>16</v>
      </c>
      <c r="E37" s="16" t="s">
        <v>16</v>
      </c>
      <c r="F37" s="17" t="s">
        <v>106</v>
      </c>
      <c r="G37" s="17" t="s">
        <v>107</v>
      </c>
      <c r="H37" s="18">
        <v>0.95</v>
      </c>
      <c r="I37" s="119">
        <v>0</v>
      </c>
      <c r="J37" s="119">
        <v>0</v>
      </c>
      <c r="K37" s="385"/>
      <c r="L37" s="117"/>
      <c r="M37" s="117"/>
    </row>
    <row r="38" spans="1:13" ht="180" x14ac:dyDescent="0.25">
      <c r="A38" s="19" t="s">
        <v>86</v>
      </c>
      <c r="B38" s="20" t="s">
        <v>87</v>
      </c>
      <c r="C38" s="34">
        <v>36</v>
      </c>
      <c r="D38" s="21" t="s">
        <v>16</v>
      </c>
      <c r="E38" s="22" t="s">
        <v>17</v>
      </c>
      <c r="F38" s="23" t="s">
        <v>108</v>
      </c>
      <c r="G38" s="23" t="s">
        <v>109</v>
      </c>
      <c r="H38" s="18">
        <v>0.95</v>
      </c>
      <c r="I38" s="538">
        <v>0</v>
      </c>
      <c r="J38" s="538">
        <v>0</v>
      </c>
      <c r="K38" s="385"/>
      <c r="L38" s="118"/>
      <c r="M38" s="117"/>
    </row>
    <row r="39" spans="1:13" ht="180" x14ac:dyDescent="0.25">
      <c r="A39" s="13" t="s">
        <v>86</v>
      </c>
      <c r="B39" s="14" t="s">
        <v>87</v>
      </c>
      <c r="C39" s="36">
        <v>37</v>
      </c>
      <c r="D39" s="15" t="s">
        <v>16</v>
      </c>
      <c r="E39" s="16" t="s">
        <v>17</v>
      </c>
      <c r="F39" s="17" t="s">
        <v>110</v>
      </c>
      <c r="G39" s="17" t="s">
        <v>109</v>
      </c>
      <c r="H39" s="18">
        <v>0.95</v>
      </c>
      <c r="I39" s="538">
        <v>1</v>
      </c>
      <c r="J39" s="538">
        <v>1</v>
      </c>
      <c r="K39" s="385">
        <f t="shared" si="1"/>
        <v>1</v>
      </c>
      <c r="L39" s="117"/>
      <c r="M39" s="117" t="s">
        <v>275</v>
      </c>
    </row>
    <row r="40" spans="1:13" ht="180" x14ac:dyDescent="0.25">
      <c r="A40" s="19" t="s">
        <v>101</v>
      </c>
      <c r="B40" s="20" t="s">
        <v>15</v>
      </c>
      <c r="C40" s="21">
        <v>38</v>
      </c>
      <c r="D40" s="21" t="s">
        <v>16</v>
      </c>
      <c r="E40" s="22" t="s">
        <v>17</v>
      </c>
      <c r="F40" s="23" t="s">
        <v>111</v>
      </c>
      <c r="G40" s="23" t="s">
        <v>112</v>
      </c>
      <c r="H40" s="18">
        <v>0.95</v>
      </c>
      <c r="I40" s="538">
        <v>0</v>
      </c>
      <c r="J40" s="538">
        <v>0</v>
      </c>
      <c r="K40" s="385"/>
      <c r="L40" s="112"/>
      <c r="M40" s="110"/>
    </row>
    <row r="41" spans="1:13" ht="180" x14ac:dyDescent="0.25">
      <c r="A41" s="13" t="s">
        <v>101</v>
      </c>
      <c r="B41" s="14" t="s">
        <v>15</v>
      </c>
      <c r="C41" s="15">
        <v>39</v>
      </c>
      <c r="D41" s="15" t="s">
        <v>16</v>
      </c>
      <c r="E41" s="16" t="s">
        <v>17</v>
      </c>
      <c r="F41" s="17" t="s">
        <v>113</v>
      </c>
      <c r="G41" s="17" t="s">
        <v>114</v>
      </c>
      <c r="H41" s="18">
        <v>0.95</v>
      </c>
      <c r="I41" s="538">
        <v>0</v>
      </c>
      <c r="J41" s="538">
        <v>0</v>
      </c>
      <c r="K41" s="385"/>
      <c r="L41" s="110"/>
      <c r="M41" s="110"/>
    </row>
    <row r="42" spans="1:13" ht="180" x14ac:dyDescent="0.25">
      <c r="A42" s="19" t="s">
        <v>101</v>
      </c>
      <c r="B42" s="20" t="s">
        <v>15</v>
      </c>
      <c r="C42" s="21">
        <v>40</v>
      </c>
      <c r="D42" s="21" t="s">
        <v>16</v>
      </c>
      <c r="E42" s="22" t="s">
        <v>17</v>
      </c>
      <c r="F42" s="23" t="s">
        <v>115</v>
      </c>
      <c r="G42" s="23" t="s">
        <v>109</v>
      </c>
      <c r="H42" s="18">
        <v>0.95</v>
      </c>
      <c r="I42" s="538">
        <v>0</v>
      </c>
      <c r="J42" s="538">
        <v>0</v>
      </c>
      <c r="K42" s="385"/>
      <c r="L42" s="112"/>
      <c r="M42" s="110"/>
    </row>
    <row r="43" spans="1:13" ht="180" x14ac:dyDescent="0.25">
      <c r="A43" s="13" t="s">
        <v>101</v>
      </c>
      <c r="B43" s="14" t="s">
        <v>15</v>
      </c>
      <c r="C43" s="15">
        <v>41</v>
      </c>
      <c r="D43" s="15" t="s">
        <v>16</v>
      </c>
      <c r="E43" s="16" t="s">
        <v>17</v>
      </c>
      <c r="F43" s="17" t="s">
        <v>116</v>
      </c>
      <c r="G43" s="17" t="s">
        <v>117</v>
      </c>
      <c r="H43" s="18">
        <v>0.97</v>
      </c>
      <c r="I43" s="538">
        <v>0</v>
      </c>
      <c r="J43" s="538">
        <v>0</v>
      </c>
      <c r="K43" s="385"/>
      <c r="L43" s="110"/>
      <c r="M43" s="110"/>
    </row>
    <row r="44" spans="1:13" ht="202.5" x14ac:dyDescent="0.25">
      <c r="A44" s="19" t="s">
        <v>86</v>
      </c>
      <c r="B44" s="20" t="s">
        <v>87</v>
      </c>
      <c r="C44" s="34">
        <v>42</v>
      </c>
      <c r="D44" s="21" t="s">
        <v>16</v>
      </c>
      <c r="E44" s="22" t="s">
        <v>17</v>
      </c>
      <c r="F44" s="23" t="s">
        <v>118</v>
      </c>
      <c r="G44" s="23" t="s">
        <v>119</v>
      </c>
      <c r="H44" s="18">
        <v>0.98</v>
      </c>
      <c r="I44" s="191">
        <v>248</v>
      </c>
      <c r="J44" s="191">
        <v>248</v>
      </c>
      <c r="K44" s="385">
        <f t="shared" si="1"/>
        <v>1</v>
      </c>
      <c r="L44" s="118"/>
      <c r="M44" s="118"/>
    </row>
    <row r="45" spans="1:13" ht="180" x14ac:dyDescent="0.25">
      <c r="A45" s="13" t="s">
        <v>86</v>
      </c>
      <c r="B45" s="14" t="s">
        <v>87</v>
      </c>
      <c r="C45" s="36">
        <v>43</v>
      </c>
      <c r="D45" s="15" t="s">
        <v>16</v>
      </c>
      <c r="E45" s="16" t="s">
        <v>16</v>
      </c>
      <c r="F45" s="17" t="s">
        <v>118</v>
      </c>
      <c r="G45" s="17" t="s">
        <v>120</v>
      </c>
      <c r="H45" s="18">
        <v>0.98</v>
      </c>
      <c r="I45" s="190">
        <v>1240</v>
      </c>
      <c r="J45" s="190">
        <v>1240</v>
      </c>
      <c r="K45" s="385">
        <f t="shared" si="1"/>
        <v>1</v>
      </c>
      <c r="L45" s="117"/>
      <c r="M45" s="117"/>
    </row>
    <row r="46" spans="1:13" ht="202.5" x14ac:dyDescent="0.25">
      <c r="A46" s="19" t="s">
        <v>86</v>
      </c>
      <c r="B46" s="20" t="s">
        <v>87</v>
      </c>
      <c r="C46" s="34">
        <v>44</v>
      </c>
      <c r="D46" s="21" t="s">
        <v>16</v>
      </c>
      <c r="E46" s="22" t="s">
        <v>50</v>
      </c>
      <c r="F46" s="23" t="s">
        <v>121</v>
      </c>
      <c r="G46" s="23" t="s">
        <v>122</v>
      </c>
      <c r="H46" s="18">
        <v>0.98</v>
      </c>
      <c r="I46" s="538">
        <v>0</v>
      </c>
      <c r="J46" s="538">
        <v>0</v>
      </c>
      <c r="K46" s="385"/>
      <c r="L46" s="118"/>
      <c r="M46" s="117"/>
    </row>
    <row r="47" spans="1:13" ht="225" x14ac:dyDescent="0.25">
      <c r="A47" s="13" t="s">
        <v>86</v>
      </c>
      <c r="B47" s="14" t="s">
        <v>87</v>
      </c>
      <c r="C47" s="36">
        <v>45</v>
      </c>
      <c r="D47" s="15" t="s">
        <v>16</v>
      </c>
      <c r="E47" s="16" t="s">
        <v>50</v>
      </c>
      <c r="F47" s="17" t="s">
        <v>123</v>
      </c>
      <c r="G47" s="17" t="s">
        <v>124</v>
      </c>
      <c r="H47" s="18">
        <v>0.9</v>
      </c>
      <c r="I47" s="538">
        <v>0</v>
      </c>
      <c r="J47" s="538">
        <v>0</v>
      </c>
      <c r="K47" s="385"/>
      <c r="L47" s="117"/>
      <c r="M47" s="117"/>
    </row>
    <row r="48" spans="1:13" ht="270" x14ac:dyDescent="0.25">
      <c r="A48" s="19" t="s">
        <v>86</v>
      </c>
      <c r="B48" s="20" t="s">
        <v>87</v>
      </c>
      <c r="C48" s="34">
        <v>46</v>
      </c>
      <c r="D48" s="21" t="s">
        <v>16</v>
      </c>
      <c r="E48" s="22" t="s">
        <v>50</v>
      </c>
      <c r="F48" s="23" t="s">
        <v>125</v>
      </c>
      <c r="G48" s="23" t="s">
        <v>126</v>
      </c>
      <c r="H48" s="18">
        <v>0.99</v>
      </c>
      <c r="I48" s="538">
        <v>0</v>
      </c>
      <c r="J48" s="538">
        <v>0</v>
      </c>
      <c r="K48" s="385"/>
      <c r="L48" s="118"/>
      <c r="M48" s="117"/>
    </row>
    <row r="49" spans="1:13" ht="180" x14ac:dyDescent="0.25">
      <c r="A49" s="13" t="s">
        <v>127</v>
      </c>
      <c r="B49" s="14" t="s">
        <v>28</v>
      </c>
      <c r="C49" s="15">
        <v>47</v>
      </c>
      <c r="D49" s="15" t="s">
        <v>16</v>
      </c>
      <c r="E49" s="16" t="s">
        <v>16</v>
      </c>
      <c r="F49" s="17" t="s">
        <v>128</v>
      </c>
      <c r="G49" s="17" t="s">
        <v>129</v>
      </c>
      <c r="H49" s="18">
        <v>0.95</v>
      </c>
      <c r="I49" s="190">
        <v>85</v>
      </c>
      <c r="J49" s="190">
        <v>85</v>
      </c>
      <c r="K49" s="385">
        <f t="shared" si="1"/>
        <v>1</v>
      </c>
      <c r="L49" s="117"/>
      <c r="M49" s="541" t="s">
        <v>266</v>
      </c>
    </row>
    <row r="50" spans="1:13" ht="180" x14ac:dyDescent="0.25">
      <c r="A50" s="19" t="s">
        <v>127</v>
      </c>
      <c r="B50" s="20" t="s">
        <v>28</v>
      </c>
      <c r="C50" s="21">
        <v>48</v>
      </c>
      <c r="D50" s="21" t="s">
        <v>16</v>
      </c>
      <c r="E50" s="22" t="s">
        <v>16</v>
      </c>
      <c r="F50" s="23" t="s">
        <v>130</v>
      </c>
      <c r="G50" s="23" t="s">
        <v>129</v>
      </c>
      <c r="H50" s="18">
        <v>0.9</v>
      </c>
      <c r="I50" s="191">
        <v>1</v>
      </c>
      <c r="J50" s="191">
        <v>1</v>
      </c>
      <c r="K50" s="385">
        <f t="shared" si="1"/>
        <v>1</v>
      </c>
      <c r="L50" s="118"/>
      <c r="M50" s="212" t="s">
        <v>276</v>
      </c>
    </row>
    <row r="51" spans="1:13" ht="202.5" x14ac:dyDescent="0.25">
      <c r="A51" s="13" t="s">
        <v>127</v>
      </c>
      <c r="B51" s="14" t="s">
        <v>15</v>
      </c>
      <c r="C51" s="15">
        <v>49</v>
      </c>
      <c r="D51" s="15" t="s">
        <v>16</v>
      </c>
      <c r="E51" s="16" t="s">
        <v>17</v>
      </c>
      <c r="F51" s="17" t="s">
        <v>131</v>
      </c>
      <c r="G51" s="17" t="s">
        <v>132</v>
      </c>
      <c r="H51" s="18">
        <v>0.95</v>
      </c>
      <c r="I51" s="538">
        <v>0</v>
      </c>
      <c r="J51" s="538">
        <v>0</v>
      </c>
      <c r="K51" s="385"/>
      <c r="L51" s="110"/>
      <c r="M51" s="110"/>
    </row>
    <row r="52" spans="1:13" ht="90" x14ac:dyDescent="0.25">
      <c r="A52" s="19" t="s">
        <v>40</v>
      </c>
      <c r="B52" s="20" t="s">
        <v>28</v>
      </c>
      <c r="C52" s="21">
        <v>51</v>
      </c>
      <c r="D52" s="21" t="s">
        <v>16</v>
      </c>
      <c r="E52" s="22" t="s">
        <v>50</v>
      </c>
      <c r="F52" s="23" t="s">
        <v>133</v>
      </c>
      <c r="G52" s="23" t="s">
        <v>58</v>
      </c>
      <c r="H52" s="18">
        <v>0.98</v>
      </c>
      <c r="I52" s="191">
        <v>1</v>
      </c>
      <c r="J52" s="191">
        <v>1</v>
      </c>
      <c r="K52" s="385">
        <f t="shared" si="1"/>
        <v>1</v>
      </c>
      <c r="L52" s="118"/>
      <c r="M52" s="118"/>
    </row>
    <row r="53" spans="1:13" ht="163.5" customHeight="1" x14ac:dyDescent="0.25">
      <c r="A53" s="13" t="s">
        <v>134</v>
      </c>
      <c r="B53" s="14" t="s">
        <v>28</v>
      </c>
      <c r="C53" s="15">
        <v>52</v>
      </c>
      <c r="D53" s="15" t="s">
        <v>16</v>
      </c>
      <c r="E53" s="16" t="s">
        <v>17</v>
      </c>
      <c r="F53" s="17" t="s">
        <v>135</v>
      </c>
      <c r="G53" s="17" t="s">
        <v>136</v>
      </c>
      <c r="H53" s="18">
        <v>0.75</v>
      </c>
      <c r="I53" s="191">
        <v>134.55000000000001</v>
      </c>
      <c r="J53" s="191">
        <v>176</v>
      </c>
      <c r="K53" s="385">
        <f t="shared" si="1"/>
        <v>0.7644886363636364</v>
      </c>
      <c r="L53" s="117"/>
      <c r="M53" s="117"/>
    </row>
    <row r="54" spans="1:13" ht="155.25" customHeight="1" x14ac:dyDescent="0.25">
      <c r="A54" s="19" t="s">
        <v>134</v>
      </c>
      <c r="B54" s="20" t="s">
        <v>28</v>
      </c>
      <c r="C54" s="21">
        <v>53</v>
      </c>
      <c r="D54" s="21" t="s">
        <v>17</v>
      </c>
      <c r="E54" s="22" t="s">
        <v>17</v>
      </c>
      <c r="F54" s="30" t="s">
        <v>137</v>
      </c>
      <c r="G54" s="30" t="s">
        <v>138</v>
      </c>
      <c r="H54" s="18"/>
      <c r="I54" s="191">
        <v>8</v>
      </c>
      <c r="J54" s="191">
        <v>8</v>
      </c>
      <c r="K54" s="385">
        <f t="shared" si="1"/>
        <v>1</v>
      </c>
      <c r="L54" s="118"/>
      <c r="M54" s="117" t="s">
        <v>277</v>
      </c>
    </row>
    <row r="55" spans="1:13" ht="165.75" thickBot="1" x14ac:dyDescent="0.3">
      <c r="A55" s="13" t="s">
        <v>139</v>
      </c>
      <c r="B55" s="39" t="s">
        <v>28</v>
      </c>
      <c r="C55" s="15">
        <v>54</v>
      </c>
      <c r="D55" s="40" t="s">
        <v>16</v>
      </c>
      <c r="E55" s="16" t="s">
        <v>16</v>
      </c>
      <c r="F55" s="17" t="s">
        <v>140</v>
      </c>
      <c r="G55" s="17" t="s">
        <v>58</v>
      </c>
      <c r="H55" s="18"/>
      <c r="I55" s="116"/>
      <c r="J55" s="116"/>
      <c r="K55" s="385"/>
      <c r="L55" s="117"/>
      <c r="M55" s="542" t="s">
        <v>279</v>
      </c>
    </row>
    <row r="56" spans="1:13" x14ac:dyDescent="0.25">
      <c r="C56" s="2"/>
      <c r="H56" s="2" t="s">
        <v>141</v>
      </c>
    </row>
  </sheetData>
  <autoFilter ref="A3:M56">
    <sortState ref="A4:M56">
      <sortCondition ref="C3:C56"/>
    </sortState>
  </autoFilter>
  <mergeCells count="2">
    <mergeCell ref="A1:F1"/>
    <mergeCell ref="I2:J2"/>
  </mergeCells>
  <pageMargins left="0.70866141732283472" right="0.70866141732283472" top="0.74803149606299213" bottom="0.74803149606299213" header="0.31496062992125984" footer="0.31496062992125984"/>
  <pageSetup paperSize="8"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56"/>
  <sheetViews>
    <sheetView topLeftCell="A49" zoomScale="60" zoomScaleNormal="60" workbookViewId="0">
      <selection activeCell="M8" sqref="M8"/>
    </sheetView>
  </sheetViews>
  <sheetFormatPr defaultRowHeight="15.75" x14ac:dyDescent="0.25"/>
  <cols>
    <col min="1" max="1" width="16.85546875" style="226" customWidth="1"/>
    <col min="2" max="2" width="13.7109375" style="228" customWidth="1"/>
    <col min="3" max="3" width="9.140625" style="228"/>
    <col min="4" max="4" width="18.7109375" style="229" bestFit="1" customWidth="1"/>
    <col min="5" max="5" width="19.42578125" style="226" customWidth="1"/>
    <col min="6" max="6" width="32.140625" style="226" customWidth="1"/>
    <col min="7" max="7" width="31.42578125" style="226" customWidth="1"/>
    <col min="8" max="8" width="18.7109375" style="226" customWidth="1"/>
    <col min="9" max="9" width="17.140625" style="226" customWidth="1"/>
    <col min="10" max="10" width="18.5703125" style="226" customWidth="1"/>
    <col min="11" max="11" width="17.7109375" style="226" customWidth="1"/>
    <col min="12" max="12" width="16.140625" style="226" customWidth="1"/>
    <col min="13" max="13" width="62" style="226" customWidth="1"/>
    <col min="14" max="14" width="21.42578125" style="233" customWidth="1"/>
    <col min="15" max="15" width="19.85546875" style="233" customWidth="1"/>
    <col min="16" max="16" width="16.7109375" style="233" customWidth="1"/>
    <col min="17" max="17" width="19.140625" style="233" customWidth="1"/>
    <col min="18" max="18" width="18.7109375" style="233" customWidth="1"/>
    <col min="19" max="19" width="24.42578125" style="233" customWidth="1"/>
    <col min="20" max="20" width="24.5703125" style="233" customWidth="1"/>
    <col min="21" max="21" width="18" style="233" customWidth="1"/>
    <col min="22" max="22" width="21.5703125" style="233" customWidth="1"/>
    <col min="23" max="23" width="23.42578125" style="233" customWidth="1"/>
    <col min="24" max="24" width="17.28515625" style="233" customWidth="1"/>
    <col min="25" max="16384" width="9.140625" style="233"/>
  </cols>
  <sheetData>
    <row r="1" spans="1:19" ht="34.5" x14ac:dyDescent="0.25">
      <c r="A1" s="620" t="s">
        <v>166</v>
      </c>
      <c r="B1" s="620"/>
      <c r="C1" s="620"/>
      <c r="D1" s="620"/>
      <c r="E1" s="620"/>
      <c r="F1" s="620"/>
      <c r="K1" s="227"/>
    </row>
    <row r="2" spans="1:19" ht="92.25" customHeight="1" thickBot="1" x14ac:dyDescent="0.3">
      <c r="G2" s="230"/>
      <c r="H2" s="227"/>
      <c r="I2" s="621" t="s">
        <v>153</v>
      </c>
      <c r="J2" s="622"/>
      <c r="K2" s="227"/>
      <c r="S2" s="45"/>
    </row>
    <row r="3" spans="1:19" ht="63" x14ac:dyDescent="0.25">
      <c r="A3" s="234" t="s">
        <v>1</v>
      </c>
      <c r="B3" s="235" t="s">
        <v>2</v>
      </c>
      <c r="C3" s="235" t="s">
        <v>3</v>
      </c>
      <c r="D3" s="235" t="s">
        <v>4</v>
      </c>
      <c r="E3" s="235" t="s">
        <v>5</v>
      </c>
      <c r="F3" s="235" t="s">
        <v>6</v>
      </c>
      <c r="G3" s="235" t="s">
        <v>7</v>
      </c>
      <c r="H3" s="236" t="s">
        <v>8</v>
      </c>
      <c r="I3" s="237" t="s">
        <v>9</v>
      </c>
      <c r="J3" s="237" t="s">
        <v>10</v>
      </c>
      <c r="K3" s="236" t="s">
        <v>11</v>
      </c>
      <c r="L3" s="235" t="s">
        <v>150</v>
      </c>
      <c r="M3" s="238" t="s">
        <v>13</v>
      </c>
    </row>
    <row r="4" spans="1:19" ht="90" x14ac:dyDescent="0.25">
      <c r="A4" s="239" t="s">
        <v>14</v>
      </c>
      <c r="B4" s="240" t="s">
        <v>15</v>
      </c>
      <c r="C4" s="241">
        <v>1</v>
      </c>
      <c r="D4" s="241" t="s">
        <v>16</v>
      </c>
      <c r="E4" s="241" t="s">
        <v>17</v>
      </c>
      <c r="F4" s="231" t="s">
        <v>18</v>
      </c>
      <c r="G4" s="231" t="s">
        <v>19</v>
      </c>
      <c r="H4" s="242">
        <v>0.995</v>
      </c>
      <c r="I4" s="143">
        <v>720</v>
      </c>
      <c r="J4" s="143">
        <v>720</v>
      </c>
      <c r="K4" s="385">
        <f>I4/J4</f>
        <v>1</v>
      </c>
      <c r="L4" s="244"/>
      <c r="M4" s="244"/>
    </row>
    <row r="5" spans="1:19" ht="90" x14ac:dyDescent="0.25">
      <c r="A5" s="239" t="s">
        <v>14</v>
      </c>
      <c r="B5" s="240" t="s">
        <v>15</v>
      </c>
      <c r="C5" s="241">
        <v>2</v>
      </c>
      <c r="D5" s="241" t="s">
        <v>16</v>
      </c>
      <c r="E5" s="241" t="s">
        <v>17</v>
      </c>
      <c r="F5" s="231" t="s">
        <v>20</v>
      </c>
      <c r="G5" s="231" t="s">
        <v>21</v>
      </c>
      <c r="H5" s="242">
        <v>0.95</v>
      </c>
      <c r="I5" s="282">
        <v>248</v>
      </c>
      <c r="J5" s="282">
        <v>258</v>
      </c>
      <c r="K5" s="385">
        <f t="shared" ref="K5:K55" si="0">I5/J5</f>
        <v>0.96124031007751942</v>
      </c>
      <c r="L5" s="245"/>
      <c r="M5" s="246"/>
    </row>
    <row r="6" spans="1:19" ht="90" x14ac:dyDescent="0.25">
      <c r="A6" s="247" t="s">
        <v>22</v>
      </c>
      <c r="B6" s="248" t="s">
        <v>15</v>
      </c>
      <c r="C6" s="249">
        <v>3</v>
      </c>
      <c r="D6" s="249" t="s">
        <v>16</v>
      </c>
      <c r="E6" s="249" t="s">
        <v>17</v>
      </c>
      <c r="F6" s="232" t="s">
        <v>23</v>
      </c>
      <c r="G6" s="232" t="s">
        <v>24</v>
      </c>
      <c r="H6" s="242">
        <v>0.95</v>
      </c>
      <c r="I6" s="143">
        <v>64</v>
      </c>
      <c r="J6" s="143">
        <v>65</v>
      </c>
      <c r="K6" s="385">
        <f t="shared" si="0"/>
        <v>0.98461538461538467</v>
      </c>
      <c r="L6" s="250"/>
      <c r="M6" s="244"/>
    </row>
    <row r="7" spans="1:19" ht="90" x14ac:dyDescent="0.25">
      <c r="A7" s="239" t="s">
        <v>14</v>
      </c>
      <c r="B7" s="240" t="s">
        <v>15</v>
      </c>
      <c r="C7" s="241">
        <v>4</v>
      </c>
      <c r="D7" s="241" t="s">
        <v>16</v>
      </c>
      <c r="E7" s="241" t="s">
        <v>17</v>
      </c>
      <c r="F7" s="231" t="s">
        <v>25</v>
      </c>
      <c r="G7" s="231" t="s">
        <v>26</v>
      </c>
      <c r="H7" s="242">
        <v>0.95</v>
      </c>
      <c r="I7" s="282">
        <v>32</v>
      </c>
      <c r="J7" s="282">
        <v>32</v>
      </c>
      <c r="K7" s="385">
        <f t="shared" si="0"/>
        <v>1</v>
      </c>
      <c r="L7" s="251"/>
      <c r="M7" s="252"/>
    </row>
    <row r="8" spans="1:19" ht="165" x14ac:dyDescent="0.25">
      <c r="A8" s="247" t="s">
        <v>27</v>
      </c>
      <c r="B8" s="248" t="s">
        <v>28</v>
      </c>
      <c r="C8" s="249">
        <v>5</v>
      </c>
      <c r="D8" s="249" t="s">
        <v>16</v>
      </c>
      <c r="E8" s="249" t="s">
        <v>16</v>
      </c>
      <c r="F8" s="232" t="s">
        <v>29</v>
      </c>
      <c r="G8" s="232" t="s">
        <v>30</v>
      </c>
      <c r="H8" s="242">
        <v>0.95</v>
      </c>
      <c r="I8" s="548">
        <v>9</v>
      </c>
      <c r="J8" s="548">
        <v>10</v>
      </c>
      <c r="K8" s="478">
        <f t="shared" si="0"/>
        <v>0.9</v>
      </c>
      <c r="L8" s="549"/>
      <c r="M8" s="574" t="s">
        <v>290</v>
      </c>
    </row>
    <row r="9" spans="1:19" ht="90" x14ac:dyDescent="0.25">
      <c r="A9" s="239" t="s">
        <v>31</v>
      </c>
      <c r="B9" s="240" t="s">
        <v>28</v>
      </c>
      <c r="C9" s="241">
        <v>6</v>
      </c>
      <c r="D9" s="241" t="s">
        <v>16</v>
      </c>
      <c r="E9" s="241" t="s">
        <v>16</v>
      </c>
      <c r="F9" s="231" t="s">
        <v>32</v>
      </c>
      <c r="G9" s="231" t="s">
        <v>33</v>
      </c>
      <c r="H9" s="242">
        <v>0.95</v>
      </c>
      <c r="I9" s="139">
        <v>0</v>
      </c>
      <c r="J9" s="139">
        <v>0</v>
      </c>
      <c r="K9" s="385"/>
      <c r="L9" s="241"/>
      <c r="M9" s="254"/>
    </row>
    <row r="10" spans="1:19" ht="90" x14ac:dyDescent="0.25">
      <c r="A10" s="247" t="s">
        <v>34</v>
      </c>
      <c r="B10" s="248" t="s">
        <v>28</v>
      </c>
      <c r="C10" s="249">
        <v>7</v>
      </c>
      <c r="D10" s="249" t="s">
        <v>16</v>
      </c>
      <c r="E10" s="249" t="s">
        <v>17</v>
      </c>
      <c r="F10" s="232" t="s">
        <v>35</v>
      </c>
      <c r="G10" s="232" t="s">
        <v>36</v>
      </c>
      <c r="H10" s="242">
        <v>0.99</v>
      </c>
      <c r="I10" s="141">
        <v>8</v>
      </c>
      <c r="J10" s="141">
        <v>8</v>
      </c>
      <c r="K10" s="385">
        <f t="shared" si="0"/>
        <v>1</v>
      </c>
      <c r="L10" s="241"/>
      <c r="M10" s="249"/>
    </row>
    <row r="11" spans="1:19" ht="135" x14ac:dyDescent="0.25">
      <c r="A11" s="239" t="s">
        <v>37</v>
      </c>
      <c r="B11" s="240" t="s">
        <v>28</v>
      </c>
      <c r="C11" s="241">
        <v>8</v>
      </c>
      <c r="D11" s="241" t="s">
        <v>16</v>
      </c>
      <c r="E11" s="241" t="s">
        <v>17</v>
      </c>
      <c r="F11" s="231" t="s">
        <v>38</v>
      </c>
      <c r="G11" s="231" t="s">
        <v>39</v>
      </c>
      <c r="H11" s="242">
        <v>1</v>
      </c>
      <c r="I11" s="547">
        <v>8</v>
      </c>
      <c r="J11" s="547">
        <v>8</v>
      </c>
      <c r="K11" s="385">
        <f t="shared" si="0"/>
        <v>1</v>
      </c>
      <c r="L11" s="256"/>
      <c r="M11" s="257"/>
    </row>
    <row r="12" spans="1:19" ht="135" x14ac:dyDescent="0.25">
      <c r="A12" s="247" t="s">
        <v>40</v>
      </c>
      <c r="B12" s="248" t="s">
        <v>15</v>
      </c>
      <c r="C12" s="249">
        <v>9</v>
      </c>
      <c r="D12" s="249" t="s">
        <v>16</v>
      </c>
      <c r="E12" s="249" t="s">
        <v>16</v>
      </c>
      <c r="F12" s="232" t="s">
        <v>41</v>
      </c>
      <c r="G12" s="232" t="s">
        <v>42</v>
      </c>
      <c r="H12" s="242">
        <v>0.98</v>
      </c>
      <c r="I12" s="143">
        <v>28</v>
      </c>
      <c r="J12" s="143">
        <v>28</v>
      </c>
      <c r="K12" s="385">
        <f t="shared" si="0"/>
        <v>1</v>
      </c>
      <c r="L12" s="244"/>
      <c r="M12" s="244"/>
    </row>
    <row r="13" spans="1:19" ht="120" x14ac:dyDescent="0.25">
      <c r="A13" s="239" t="s">
        <v>43</v>
      </c>
      <c r="B13" s="240" t="s">
        <v>15</v>
      </c>
      <c r="C13" s="241">
        <v>10</v>
      </c>
      <c r="D13" s="241" t="s">
        <v>16</v>
      </c>
      <c r="E13" s="241" t="s">
        <v>17</v>
      </c>
      <c r="F13" s="231" t="s">
        <v>44</v>
      </c>
      <c r="G13" s="231" t="s">
        <v>45</v>
      </c>
      <c r="H13" s="242">
        <v>0.98</v>
      </c>
      <c r="I13" s="282">
        <v>12</v>
      </c>
      <c r="J13" s="282">
        <v>12</v>
      </c>
      <c r="K13" s="385">
        <f t="shared" si="0"/>
        <v>1</v>
      </c>
      <c r="L13" s="251"/>
      <c r="M13" s="252"/>
    </row>
    <row r="14" spans="1:19" ht="75" x14ac:dyDescent="0.25">
      <c r="A14" s="247" t="s">
        <v>46</v>
      </c>
      <c r="B14" s="248" t="s">
        <v>15</v>
      </c>
      <c r="C14" s="249">
        <v>11</v>
      </c>
      <c r="D14" s="249" t="s">
        <v>16</v>
      </c>
      <c r="E14" s="249" t="s">
        <v>17</v>
      </c>
      <c r="F14" s="232" t="s">
        <v>47</v>
      </c>
      <c r="G14" s="232" t="s">
        <v>48</v>
      </c>
      <c r="H14" s="242">
        <v>0.97</v>
      </c>
      <c r="I14" s="243">
        <v>216</v>
      </c>
      <c r="J14" s="243">
        <v>216</v>
      </c>
      <c r="K14" s="385">
        <f t="shared" si="0"/>
        <v>1</v>
      </c>
      <c r="L14" s="244"/>
      <c r="M14" s="244"/>
    </row>
    <row r="15" spans="1:19" ht="120" x14ac:dyDescent="0.25">
      <c r="A15" s="239" t="s">
        <v>49</v>
      </c>
      <c r="B15" s="240" t="s">
        <v>28</v>
      </c>
      <c r="C15" s="241">
        <v>12</v>
      </c>
      <c r="D15" s="241" t="s">
        <v>50</v>
      </c>
      <c r="E15" s="241" t="s">
        <v>50</v>
      </c>
      <c r="F15" s="231" t="s">
        <v>51</v>
      </c>
      <c r="G15" s="231" t="s">
        <v>52</v>
      </c>
      <c r="H15" s="242">
        <v>0.85</v>
      </c>
      <c r="I15" s="139">
        <v>0</v>
      </c>
      <c r="J15" s="139">
        <v>0</v>
      </c>
      <c r="K15" s="385"/>
      <c r="L15" s="241"/>
      <c r="M15" s="241"/>
    </row>
    <row r="16" spans="1:19" ht="75" customHeight="1" x14ac:dyDescent="0.25">
      <c r="A16" s="247" t="s">
        <v>53</v>
      </c>
      <c r="B16" s="248" t="s">
        <v>28</v>
      </c>
      <c r="C16" s="249">
        <v>13</v>
      </c>
      <c r="D16" s="249" t="s">
        <v>50</v>
      </c>
      <c r="E16" s="249" t="s">
        <v>50</v>
      </c>
      <c r="F16" s="232" t="s">
        <v>54</v>
      </c>
      <c r="G16" s="258" t="s">
        <v>55</v>
      </c>
      <c r="H16" s="242">
        <v>0.85</v>
      </c>
      <c r="I16" s="139">
        <v>0</v>
      </c>
      <c r="J16" s="139">
        <v>0</v>
      </c>
      <c r="K16" s="385"/>
      <c r="L16" s="259"/>
      <c r="M16" s="256"/>
    </row>
    <row r="17" spans="1:13" ht="75" x14ac:dyDescent="0.25">
      <c r="A17" s="239" t="s">
        <v>56</v>
      </c>
      <c r="B17" s="240" t="s">
        <v>15</v>
      </c>
      <c r="C17" s="241">
        <v>14</v>
      </c>
      <c r="D17" s="241" t="s">
        <v>16</v>
      </c>
      <c r="E17" s="241" t="s">
        <v>50</v>
      </c>
      <c r="F17" s="231" t="s">
        <v>57</v>
      </c>
      <c r="G17" s="231" t="s">
        <v>58</v>
      </c>
      <c r="H17" s="242">
        <v>0.92</v>
      </c>
      <c r="I17" s="351">
        <v>59</v>
      </c>
      <c r="J17" s="351">
        <v>59</v>
      </c>
      <c r="K17" s="385">
        <f t="shared" si="0"/>
        <v>1</v>
      </c>
      <c r="L17" s="302"/>
      <c r="M17" s="303"/>
    </row>
    <row r="18" spans="1:13" ht="90" x14ac:dyDescent="0.25">
      <c r="A18" s="247" t="s">
        <v>59</v>
      </c>
      <c r="B18" s="248" t="s">
        <v>28</v>
      </c>
      <c r="C18" s="249">
        <v>15</v>
      </c>
      <c r="D18" s="249" t="s">
        <v>17</v>
      </c>
      <c r="E18" s="249" t="s">
        <v>50</v>
      </c>
      <c r="F18" s="232" t="s">
        <v>60</v>
      </c>
      <c r="G18" s="232" t="s">
        <v>61</v>
      </c>
      <c r="H18" s="242">
        <v>0.99</v>
      </c>
      <c r="I18" s="141">
        <v>1</v>
      </c>
      <c r="J18" s="141">
        <v>1</v>
      </c>
      <c r="K18" s="385">
        <f t="shared" si="0"/>
        <v>1</v>
      </c>
      <c r="L18" s="260"/>
      <c r="M18" s="249"/>
    </row>
    <row r="19" spans="1:13" ht="90.75" thickBot="1" x14ac:dyDescent="0.3">
      <c r="A19" s="239" t="s">
        <v>62</v>
      </c>
      <c r="B19" s="240" t="s">
        <v>28</v>
      </c>
      <c r="C19" s="241">
        <v>16</v>
      </c>
      <c r="D19" s="241" t="s">
        <v>16</v>
      </c>
      <c r="E19" s="241" t="s">
        <v>50</v>
      </c>
      <c r="F19" s="231" t="s">
        <v>63</v>
      </c>
      <c r="G19" s="231" t="s">
        <v>64</v>
      </c>
      <c r="H19" s="242">
        <v>0.95</v>
      </c>
      <c r="I19" s="139">
        <v>0</v>
      </c>
      <c r="J19" s="139">
        <v>0</v>
      </c>
      <c r="K19" s="385"/>
      <c r="L19" s="261"/>
      <c r="M19" s="241"/>
    </row>
    <row r="20" spans="1:13" ht="129.75" customHeight="1" x14ac:dyDescent="0.25">
      <c r="A20" s="247" t="s">
        <v>62</v>
      </c>
      <c r="B20" s="248" t="s">
        <v>28</v>
      </c>
      <c r="C20" s="249">
        <v>17</v>
      </c>
      <c r="D20" s="249" t="s">
        <v>16</v>
      </c>
      <c r="E20" s="249" t="s">
        <v>16</v>
      </c>
      <c r="F20" s="232" t="s">
        <v>65</v>
      </c>
      <c r="G20" s="232" t="s">
        <v>66</v>
      </c>
      <c r="H20" s="242">
        <v>0.97</v>
      </c>
      <c r="I20" s="141">
        <v>3</v>
      </c>
      <c r="J20" s="141">
        <v>3</v>
      </c>
      <c r="K20" s="385">
        <f t="shared" si="0"/>
        <v>1</v>
      </c>
      <c r="L20" s="249"/>
      <c r="M20" s="348"/>
    </row>
    <row r="21" spans="1:13" ht="120" x14ac:dyDescent="0.25">
      <c r="A21" s="239" t="s">
        <v>62</v>
      </c>
      <c r="B21" s="240" t="s">
        <v>28</v>
      </c>
      <c r="C21" s="241">
        <v>18</v>
      </c>
      <c r="D21" s="241" t="s">
        <v>16</v>
      </c>
      <c r="E21" s="241" t="s">
        <v>50</v>
      </c>
      <c r="F21" s="231" t="s">
        <v>67</v>
      </c>
      <c r="G21" s="231" t="s">
        <v>68</v>
      </c>
      <c r="H21" s="242">
        <v>0.97</v>
      </c>
      <c r="I21" s="139">
        <v>0</v>
      </c>
      <c r="J21" s="139">
        <v>0</v>
      </c>
      <c r="K21" s="385" t="e">
        <f t="shared" si="0"/>
        <v>#DIV/0!</v>
      </c>
      <c r="L21" s="241"/>
      <c r="M21" s="241"/>
    </row>
    <row r="22" spans="1:13" ht="105" x14ac:dyDescent="0.25">
      <c r="A22" s="247" t="s">
        <v>62</v>
      </c>
      <c r="B22" s="248" t="s">
        <v>28</v>
      </c>
      <c r="C22" s="249">
        <v>19</v>
      </c>
      <c r="D22" s="249" t="s">
        <v>16</v>
      </c>
      <c r="E22" s="249" t="s">
        <v>50</v>
      </c>
      <c r="F22" s="232" t="s">
        <v>69</v>
      </c>
      <c r="G22" s="232" t="s">
        <v>70</v>
      </c>
      <c r="H22" s="242">
        <v>0.99</v>
      </c>
      <c r="I22" s="141">
        <v>30</v>
      </c>
      <c r="J22" s="141">
        <v>30</v>
      </c>
      <c r="K22" s="385">
        <f t="shared" si="0"/>
        <v>1</v>
      </c>
      <c r="L22" s="249"/>
      <c r="M22" s="254"/>
    </row>
    <row r="23" spans="1:13" ht="90" x14ac:dyDescent="0.25">
      <c r="A23" s="239" t="s">
        <v>62</v>
      </c>
      <c r="B23" s="240" t="s">
        <v>28</v>
      </c>
      <c r="C23" s="241">
        <v>20</v>
      </c>
      <c r="D23" s="241" t="s">
        <v>16</v>
      </c>
      <c r="E23" s="241" t="s">
        <v>50</v>
      </c>
      <c r="F23" s="231" t="s">
        <v>71</v>
      </c>
      <c r="G23" s="231" t="s">
        <v>72</v>
      </c>
      <c r="H23" s="242">
        <v>0.99</v>
      </c>
      <c r="I23" s="139">
        <v>6</v>
      </c>
      <c r="J23" s="139">
        <v>6</v>
      </c>
      <c r="K23" s="385">
        <f t="shared" si="0"/>
        <v>1</v>
      </c>
      <c r="L23" s="241"/>
      <c r="M23" s="262"/>
    </row>
    <row r="24" spans="1:13" ht="60" x14ac:dyDescent="0.25">
      <c r="A24" s="247" t="s">
        <v>73</v>
      </c>
      <c r="B24" s="248" t="s">
        <v>15</v>
      </c>
      <c r="C24" s="249">
        <v>21</v>
      </c>
      <c r="D24" s="249" t="s">
        <v>16</v>
      </c>
      <c r="E24" s="249" t="s">
        <v>16</v>
      </c>
      <c r="F24" s="232" t="s">
        <v>74</v>
      </c>
      <c r="G24" s="232" t="s">
        <v>75</v>
      </c>
      <c r="H24" s="242" t="s">
        <v>76</v>
      </c>
      <c r="I24" s="243">
        <v>0</v>
      </c>
      <c r="J24" s="243">
        <v>0</v>
      </c>
      <c r="K24" s="385"/>
      <c r="L24" s="244"/>
      <c r="M24" s="244"/>
    </row>
    <row r="25" spans="1:13" ht="90" customHeight="1" x14ac:dyDescent="0.25">
      <c r="A25" s="239" t="s">
        <v>77</v>
      </c>
      <c r="B25" s="240" t="s">
        <v>15</v>
      </c>
      <c r="C25" s="241">
        <v>22</v>
      </c>
      <c r="D25" s="241" t="s">
        <v>16</v>
      </c>
      <c r="E25" s="241" t="s">
        <v>16</v>
      </c>
      <c r="F25" s="231" t="s">
        <v>78</v>
      </c>
      <c r="G25" s="231" t="s">
        <v>79</v>
      </c>
      <c r="H25" s="242" t="s">
        <v>80</v>
      </c>
      <c r="I25" s="349"/>
      <c r="J25" s="349"/>
      <c r="K25" s="385" t="s">
        <v>280</v>
      </c>
      <c r="L25" s="302"/>
      <c r="M25" s="302"/>
    </row>
    <row r="26" spans="1:13" ht="30" x14ac:dyDescent="0.25">
      <c r="A26" s="247" t="s">
        <v>81</v>
      </c>
      <c r="B26" s="248" t="s">
        <v>15</v>
      </c>
      <c r="C26" s="249">
        <v>23</v>
      </c>
      <c r="D26" s="249" t="s">
        <v>16</v>
      </c>
      <c r="E26" s="249" t="s">
        <v>16</v>
      </c>
      <c r="F26" s="232" t="s">
        <v>82</v>
      </c>
      <c r="G26" s="232"/>
      <c r="H26" s="242">
        <v>0.9</v>
      </c>
      <c r="I26" s="267">
        <v>7</v>
      </c>
      <c r="J26" s="267">
        <v>7</v>
      </c>
      <c r="K26" s="385">
        <f t="shared" si="0"/>
        <v>1</v>
      </c>
      <c r="L26" s="302"/>
      <c r="M26" s="304"/>
    </row>
    <row r="27" spans="1:13" ht="75" x14ac:dyDescent="0.25">
      <c r="A27" s="239" t="s">
        <v>83</v>
      </c>
      <c r="B27" s="240" t="s">
        <v>15</v>
      </c>
      <c r="C27" s="241">
        <v>24</v>
      </c>
      <c r="D27" s="241" t="s">
        <v>16</v>
      </c>
      <c r="E27" s="241" t="s">
        <v>16</v>
      </c>
      <c r="F27" s="231" t="s">
        <v>84</v>
      </c>
      <c r="G27" s="231" t="s">
        <v>85</v>
      </c>
      <c r="H27" s="242">
        <v>0.98</v>
      </c>
      <c r="I27" s="351">
        <v>115</v>
      </c>
      <c r="J27" s="351">
        <v>115</v>
      </c>
      <c r="K27" s="385">
        <f t="shared" si="0"/>
        <v>1</v>
      </c>
      <c r="L27" s="350"/>
      <c r="M27" s="304"/>
    </row>
    <row r="28" spans="1:13" ht="90" x14ac:dyDescent="0.25">
      <c r="A28" s="247" t="s">
        <v>86</v>
      </c>
      <c r="B28" s="248" t="s">
        <v>87</v>
      </c>
      <c r="C28" s="264">
        <v>26</v>
      </c>
      <c r="D28" s="249" t="s">
        <v>16</v>
      </c>
      <c r="E28" s="249" t="s">
        <v>50</v>
      </c>
      <c r="F28" s="232" t="s">
        <v>88</v>
      </c>
      <c r="G28" s="232" t="s">
        <v>89</v>
      </c>
      <c r="H28" s="242">
        <v>1</v>
      </c>
      <c r="I28" s="26">
        <v>62</v>
      </c>
      <c r="J28" s="26">
        <v>62</v>
      </c>
      <c r="K28" s="385">
        <f t="shared" si="0"/>
        <v>1</v>
      </c>
      <c r="L28" s="24"/>
      <c r="M28" s="27"/>
    </row>
    <row r="29" spans="1:13" ht="75" x14ac:dyDescent="0.25">
      <c r="A29" s="239" t="s">
        <v>83</v>
      </c>
      <c r="B29" s="240" t="s">
        <v>15</v>
      </c>
      <c r="C29" s="241">
        <v>27</v>
      </c>
      <c r="D29" s="241" t="s">
        <v>16</v>
      </c>
      <c r="E29" s="241" t="s">
        <v>90</v>
      </c>
      <c r="F29" s="231" t="s">
        <v>91</v>
      </c>
      <c r="G29" s="231" t="s">
        <v>92</v>
      </c>
      <c r="H29" s="242">
        <v>0.98</v>
      </c>
      <c r="I29" s="143" t="s">
        <v>233</v>
      </c>
      <c r="J29" s="143" t="s">
        <v>233</v>
      </c>
      <c r="K29" s="385"/>
      <c r="L29" s="244"/>
      <c r="M29" s="252"/>
    </row>
    <row r="30" spans="1:13" ht="90" x14ac:dyDescent="0.25">
      <c r="A30" s="247" t="s">
        <v>86</v>
      </c>
      <c r="B30" s="248" t="s">
        <v>87</v>
      </c>
      <c r="C30" s="264">
        <v>28</v>
      </c>
      <c r="D30" s="249" t="s">
        <v>16</v>
      </c>
      <c r="E30" s="249" t="s">
        <v>90</v>
      </c>
      <c r="F30" s="232" t="s">
        <v>93</v>
      </c>
      <c r="G30" s="232" t="s">
        <v>94</v>
      </c>
      <c r="H30" s="242">
        <v>0.98</v>
      </c>
      <c r="I30" s="26">
        <v>1</v>
      </c>
      <c r="J30" s="26">
        <v>1</v>
      </c>
      <c r="K30" s="385">
        <f t="shared" si="0"/>
        <v>1</v>
      </c>
      <c r="L30" s="21"/>
      <c r="M30" s="27"/>
    </row>
    <row r="31" spans="1:13" ht="135" x14ac:dyDescent="0.25">
      <c r="A31" s="239" t="s">
        <v>83</v>
      </c>
      <c r="B31" s="240" t="s">
        <v>15</v>
      </c>
      <c r="C31" s="241">
        <v>29</v>
      </c>
      <c r="D31" s="241" t="s">
        <v>16</v>
      </c>
      <c r="E31" s="241" t="s">
        <v>17</v>
      </c>
      <c r="F31" s="231" t="s">
        <v>95</v>
      </c>
      <c r="G31" s="231" t="s">
        <v>96</v>
      </c>
      <c r="H31" s="242">
        <v>0.99</v>
      </c>
      <c r="I31" s="143">
        <v>2</v>
      </c>
      <c r="J31" s="143">
        <v>2</v>
      </c>
      <c r="K31" s="385">
        <f t="shared" si="0"/>
        <v>1</v>
      </c>
      <c r="L31" s="244"/>
      <c r="M31" s="244"/>
    </row>
    <row r="32" spans="1:13" ht="75" x14ac:dyDescent="0.25">
      <c r="A32" s="247" t="s">
        <v>86</v>
      </c>
      <c r="B32" s="248" t="s">
        <v>87</v>
      </c>
      <c r="C32" s="264">
        <v>30</v>
      </c>
      <c r="D32" s="249" t="s">
        <v>16</v>
      </c>
      <c r="E32" s="249" t="s">
        <v>17</v>
      </c>
      <c r="F32" s="232" t="s">
        <v>97</v>
      </c>
      <c r="G32" s="232" t="s">
        <v>98</v>
      </c>
      <c r="H32" s="242">
        <v>0.98</v>
      </c>
      <c r="I32" s="26">
        <v>0</v>
      </c>
      <c r="J32" s="26">
        <v>0</v>
      </c>
      <c r="K32" s="385"/>
      <c r="L32" s="21"/>
      <c r="M32" s="27"/>
    </row>
    <row r="33" spans="1:13" ht="105" x14ac:dyDescent="0.25">
      <c r="A33" s="239" t="s">
        <v>86</v>
      </c>
      <c r="B33" s="240" t="s">
        <v>87</v>
      </c>
      <c r="C33" s="266">
        <v>31</v>
      </c>
      <c r="D33" s="241" t="s">
        <v>16</v>
      </c>
      <c r="E33" s="241" t="s">
        <v>17</v>
      </c>
      <c r="F33" s="231" t="s">
        <v>99</v>
      </c>
      <c r="G33" s="231" t="s">
        <v>100</v>
      </c>
      <c r="H33" s="242">
        <v>0.98</v>
      </c>
      <c r="I33" s="25">
        <v>0</v>
      </c>
      <c r="J33" s="25">
        <v>0</v>
      </c>
      <c r="K33" s="385"/>
      <c r="L33" s="15"/>
      <c r="M33" s="27"/>
    </row>
    <row r="34" spans="1:13" ht="60" x14ac:dyDescent="0.25">
      <c r="A34" s="247" t="s">
        <v>101</v>
      </c>
      <c r="B34" s="248" t="s">
        <v>15</v>
      </c>
      <c r="C34" s="249">
        <v>32</v>
      </c>
      <c r="D34" s="249" t="s">
        <v>16</v>
      </c>
      <c r="E34" s="249" t="s">
        <v>17</v>
      </c>
      <c r="F34" s="232" t="s">
        <v>102</v>
      </c>
      <c r="G34" s="232" t="s">
        <v>58</v>
      </c>
      <c r="H34" s="242" t="s">
        <v>152</v>
      </c>
      <c r="I34" s="243"/>
      <c r="J34" s="243"/>
      <c r="K34" s="385" t="s">
        <v>281</v>
      </c>
      <c r="L34" s="244"/>
      <c r="M34" s="263"/>
    </row>
    <row r="35" spans="1:13" ht="105" x14ac:dyDescent="0.25">
      <c r="A35" s="239" t="s">
        <v>86</v>
      </c>
      <c r="B35" s="240" t="s">
        <v>87</v>
      </c>
      <c r="C35" s="266">
        <v>33</v>
      </c>
      <c r="D35" s="241" t="s">
        <v>16</v>
      </c>
      <c r="E35" s="241" t="s">
        <v>16</v>
      </c>
      <c r="F35" s="231" t="s">
        <v>103</v>
      </c>
      <c r="G35" s="231" t="s">
        <v>104</v>
      </c>
      <c r="H35" s="242">
        <v>0.95</v>
      </c>
      <c r="I35" s="545">
        <v>139</v>
      </c>
      <c r="J35" s="545">
        <v>139</v>
      </c>
      <c r="K35" s="385">
        <f t="shared" si="0"/>
        <v>1</v>
      </c>
      <c r="L35" s="36"/>
      <c r="M35" s="28"/>
    </row>
    <row r="36" spans="1:13" ht="105" x14ac:dyDescent="0.25">
      <c r="A36" s="247" t="s">
        <v>86</v>
      </c>
      <c r="B36" s="248" t="s">
        <v>87</v>
      </c>
      <c r="C36" s="264">
        <v>34</v>
      </c>
      <c r="D36" s="249" t="s">
        <v>16</v>
      </c>
      <c r="E36" s="249" t="s">
        <v>16</v>
      </c>
      <c r="F36" s="232" t="s">
        <v>105</v>
      </c>
      <c r="G36" s="232" t="s">
        <v>104</v>
      </c>
      <c r="H36" s="242">
        <v>0.95</v>
      </c>
      <c r="I36" s="26">
        <v>4</v>
      </c>
      <c r="J36" s="26">
        <v>4</v>
      </c>
      <c r="K36" s="385">
        <f t="shared" si="0"/>
        <v>1</v>
      </c>
      <c r="L36" s="21"/>
      <c r="M36" s="28"/>
    </row>
    <row r="37" spans="1:13" ht="105" x14ac:dyDescent="0.25">
      <c r="A37" s="239" t="s">
        <v>86</v>
      </c>
      <c r="B37" s="240" t="s">
        <v>87</v>
      </c>
      <c r="C37" s="266">
        <v>35</v>
      </c>
      <c r="D37" s="241" t="s">
        <v>16</v>
      </c>
      <c r="E37" s="241" t="s">
        <v>16</v>
      </c>
      <c r="F37" s="231" t="s">
        <v>106</v>
      </c>
      <c r="G37" s="231" t="s">
        <v>107</v>
      </c>
      <c r="H37" s="242">
        <v>0.95</v>
      </c>
      <c r="I37" s="25">
        <v>0</v>
      </c>
      <c r="J37" s="25">
        <v>0</v>
      </c>
      <c r="K37" s="385"/>
      <c r="L37" s="15"/>
      <c r="M37" s="28"/>
    </row>
    <row r="38" spans="1:13" ht="105" x14ac:dyDescent="0.25">
      <c r="A38" s="247" t="s">
        <v>86</v>
      </c>
      <c r="B38" s="248" t="s">
        <v>87</v>
      </c>
      <c r="C38" s="264">
        <v>36</v>
      </c>
      <c r="D38" s="249" t="s">
        <v>16</v>
      </c>
      <c r="E38" s="249" t="s">
        <v>17</v>
      </c>
      <c r="F38" s="232" t="s">
        <v>108</v>
      </c>
      <c r="G38" s="232" t="s">
        <v>109</v>
      </c>
      <c r="H38" s="242">
        <v>0.95</v>
      </c>
      <c r="I38" s="546">
        <v>0</v>
      </c>
      <c r="J38" s="546">
        <v>0</v>
      </c>
      <c r="K38" s="385"/>
      <c r="L38" s="21"/>
      <c r="M38" s="28"/>
    </row>
    <row r="39" spans="1:13" ht="105" x14ac:dyDescent="0.25">
      <c r="A39" s="239" t="s">
        <v>86</v>
      </c>
      <c r="B39" s="240" t="s">
        <v>87</v>
      </c>
      <c r="C39" s="266">
        <v>37</v>
      </c>
      <c r="D39" s="241" t="s">
        <v>16</v>
      </c>
      <c r="E39" s="241" t="s">
        <v>17</v>
      </c>
      <c r="F39" s="231" t="s">
        <v>110</v>
      </c>
      <c r="G39" s="231" t="s">
        <v>109</v>
      </c>
      <c r="H39" s="242">
        <v>0.95</v>
      </c>
      <c r="I39" s="545">
        <v>2</v>
      </c>
      <c r="J39" s="545">
        <v>2</v>
      </c>
      <c r="K39" s="385">
        <f t="shared" si="0"/>
        <v>1</v>
      </c>
      <c r="L39" s="15"/>
      <c r="M39" s="28"/>
    </row>
    <row r="40" spans="1:13" ht="105" x14ac:dyDescent="0.25">
      <c r="A40" s="247" t="s">
        <v>101</v>
      </c>
      <c r="B40" s="248" t="s">
        <v>15</v>
      </c>
      <c r="C40" s="249">
        <v>38</v>
      </c>
      <c r="D40" s="249" t="s">
        <v>16</v>
      </c>
      <c r="E40" s="249" t="s">
        <v>17</v>
      </c>
      <c r="F40" s="232" t="s">
        <v>111</v>
      </c>
      <c r="G40" s="232" t="s">
        <v>112</v>
      </c>
      <c r="H40" s="242">
        <v>0.95</v>
      </c>
      <c r="I40" s="143">
        <v>0</v>
      </c>
      <c r="J40" s="143">
        <v>0</v>
      </c>
      <c r="K40" s="385"/>
      <c r="L40" s="244"/>
      <c r="M40" s="244"/>
    </row>
    <row r="41" spans="1:13" ht="105" x14ac:dyDescent="0.25">
      <c r="A41" s="239" t="s">
        <v>101</v>
      </c>
      <c r="B41" s="240" t="s">
        <v>15</v>
      </c>
      <c r="C41" s="241">
        <v>39</v>
      </c>
      <c r="D41" s="241" t="s">
        <v>16</v>
      </c>
      <c r="E41" s="241" t="s">
        <v>17</v>
      </c>
      <c r="F41" s="231" t="s">
        <v>113</v>
      </c>
      <c r="G41" s="231" t="s">
        <v>114</v>
      </c>
      <c r="H41" s="242">
        <v>0.95</v>
      </c>
      <c r="I41" s="143">
        <v>0</v>
      </c>
      <c r="J41" s="143">
        <v>0</v>
      </c>
      <c r="K41" s="385"/>
      <c r="L41" s="244"/>
      <c r="M41" s="244"/>
    </row>
    <row r="42" spans="1:13" ht="105" x14ac:dyDescent="0.25">
      <c r="A42" s="247" t="s">
        <v>101</v>
      </c>
      <c r="B42" s="248" t="s">
        <v>15</v>
      </c>
      <c r="C42" s="249">
        <v>40</v>
      </c>
      <c r="D42" s="249" t="s">
        <v>16</v>
      </c>
      <c r="E42" s="249" t="s">
        <v>17</v>
      </c>
      <c r="F42" s="232" t="s">
        <v>115</v>
      </c>
      <c r="G42" s="232" t="s">
        <v>109</v>
      </c>
      <c r="H42" s="242">
        <v>0.95</v>
      </c>
      <c r="I42" s="143">
        <v>0</v>
      </c>
      <c r="J42" s="143">
        <v>0</v>
      </c>
      <c r="K42" s="385"/>
      <c r="L42" s="244"/>
      <c r="M42" s="244"/>
    </row>
    <row r="43" spans="1:13" ht="120" x14ac:dyDescent="0.25">
      <c r="A43" s="239" t="s">
        <v>101</v>
      </c>
      <c r="B43" s="240" t="s">
        <v>15</v>
      </c>
      <c r="C43" s="241">
        <v>41</v>
      </c>
      <c r="D43" s="241" t="s">
        <v>16</v>
      </c>
      <c r="E43" s="241" t="s">
        <v>17</v>
      </c>
      <c r="F43" s="231" t="s">
        <v>116</v>
      </c>
      <c r="G43" s="231" t="s">
        <v>117</v>
      </c>
      <c r="H43" s="242">
        <v>0.97</v>
      </c>
      <c r="I43" s="143">
        <v>0</v>
      </c>
      <c r="J43" s="143">
        <v>0</v>
      </c>
      <c r="K43" s="385"/>
      <c r="L43" s="250"/>
      <c r="M43" s="244"/>
    </row>
    <row r="44" spans="1:13" ht="105" x14ac:dyDescent="0.25">
      <c r="A44" s="247" t="s">
        <v>86</v>
      </c>
      <c r="B44" s="248" t="s">
        <v>87</v>
      </c>
      <c r="C44" s="264">
        <v>42</v>
      </c>
      <c r="D44" s="249" t="s">
        <v>16</v>
      </c>
      <c r="E44" s="249" t="s">
        <v>17</v>
      </c>
      <c r="F44" s="232" t="s">
        <v>118</v>
      </c>
      <c r="G44" s="232" t="s">
        <v>119</v>
      </c>
      <c r="H44" s="242">
        <v>0.98</v>
      </c>
      <c r="I44" s="546">
        <v>248</v>
      </c>
      <c r="J44" s="546">
        <v>248</v>
      </c>
      <c r="K44" s="385">
        <f t="shared" si="0"/>
        <v>1</v>
      </c>
      <c r="L44" s="21"/>
      <c r="M44" s="27"/>
    </row>
    <row r="45" spans="1:13" ht="105" x14ac:dyDescent="0.25">
      <c r="A45" s="239" t="s">
        <v>86</v>
      </c>
      <c r="B45" s="240" t="s">
        <v>87</v>
      </c>
      <c r="C45" s="266">
        <v>43</v>
      </c>
      <c r="D45" s="241" t="s">
        <v>16</v>
      </c>
      <c r="E45" s="241" t="s">
        <v>16</v>
      </c>
      <c r="F45" s="231" t="s">
        <v>118</v>
      </c>
      <c r="G45" s="231" t="s">
        <v>120</v>
      </c>
      <c r="H45" s="242">
        <v>0.98</v>
      </c>
      <c r="I45" s="545">
        <v>1240</v>
      </c>
      <c r="J45" s="545">
        <v>1240</v>
      </c>
      <c r="K45" s="385">
        <f t="shared" si="0"/>
        <v>1</v>
      </c>
      <c r="L45" s="15"/>
      <c r="M45" s="28"/>
    </row>
    <row r="46" spans="1:13" ht="120" x14ac:dyDescent="0.25">
      <c r="A46" s="247" t="s">
        <v>86</v>
      </c>
      <c r="B46" s="248" t="s">
        <v>87</v>
      </c>
      <c r="C46" s="264">
        <v>44</v>
      </c>
      <c r="D46" s="249" t="s">
        <v>16</v>
      </c>
      <c r="E46" s="249" t="s">
        <v>50</v>
      </c>
      <c r="F46" s="232" t="s">
        <v>121</v>
      </c>
      <c r="G46" s="232" t="s">
        <v>122</v>
      </c>
      <c r="H46" s="242">
        <v>0.98</v>
      </c>
      <c r="I46" s="35">
        <v>0</v>
      </c>
      <c r="J46" s="37">
        <v>0</v>
      </c>
      <c r="K46" s="385"/>
      <c r="L46" s="21"/>
      <c r="M46" s="28"/>
    </row>
    <row r="47" spans="1:13" ht="120" x14ac:dyDescent="0.25">
      <c r="A47" s="239" t="s">
        <v>86</v>
      </c>
      <c r="B47" s="240" t="s">
        <v>87</v>
      </c>
      <c r="C47" s="266">
        <v>45</v>
      </c>
      <c r="D47" s="241" t="s">
        <v>16</v>
      </c>
      <c r="E47" s="241" t="s">
        <v>50</v>
      </c>
      <c r="F47" s="231" t="s">
        <v>123</v>
      </c>
      <c r="G47" s="231" t="s">
        <v>124</v>
      </c>
      <c r="H47" s="242">
        <v>0.9</v>
      </c>
      <c r="I47" s="38">
        <v>0</v>
      </c>
      <c r="J47" s="38">
        <v>0</v>
      </c>
      <c r="K47" s="385"/>
      <c r="L47" s="15"/>
      <c r="M47" s="28"/>
    </row>
    <row r="48" spans="1:13" ht="150" x14ac:dyDescent="0.25">
      <c r="A48" s="247" t="s">
        <v>86</v>
      </c>
      <c r="B48" s="248" t="s">
        <v>87</v>
      </c>
      <c r="C48" s="264">
        <v>46</v>
      </c>
      <c r="D48" s="249" t="s">
        <v>16</v>
      </c>
      <c r="E48" s="249" t="s">
        <v>50</v>
      </c>
      <c r="F48" s="232" t="s">
        <v>125</v>
      </c>
      <c r="G48" s="232" t="s">
        <v>126</v>
      </c>
      <c r="H48" s="242">
        <v>0.99</v>
      </c>
      <c r="I48" s="37">
        <v>0</v>
      </c>
      <c r="J48" s="37">
        <v>0</v>
      </c>
      <c r="K48" s="385"/>
      <c r="L48" s="21"/>
      <c r="M48" s="28"/>
    </row>
    <row r="49" spans="1:13" ht="105" x14ac:dyDescent="0.25">
      <c r="A49" s="239" t="s">
        <v>127</v>
      </c>
      <c r="B49" s="240" t="s">
        <v>28</v>
      </c>
      <c r="C49" s="241">
        <v>47</v>
      </c>
      <c r="D49" s="241" t="s">
        <v>16</v>
      </c>
      <c r="E49" s="241" t="s">
        <v>16</v>
      </c>
      <c r="F49" s="231" t="s">
        <v>128</v>
      </c>
      <c r="G49" s="231" t="s">
        <v>129</v>
      </c>
      <c r="H49" s="242">
        <v>0.95</v>
      </c>
      <c r="I49" s="139">
        <v>85</v>
      </c>
      <c r="J49" s="139">
        <v>85</v>
      </c>
      <c r="K49" s="385">
        <f t="shared" si="0"/>
        <v>1</v>
      </c>
      <c r="L49" s="241"/>
      <c r="M49" s="550" t="s">
        <v>266</v>
      </c>
    </row>
    <row r="50" spans="1:13" ht="105" x14ac:dyDescent="0.25">
      <c r="A50" s="247" t="s">
        <v>127</v>
      </c>
      <c r="B50" s="248" t="s">
        <v>28</v>
      </c>
      <c r="C50" s="249">
        <v>48</v>
      </c>
      <c r="D50" s="249" t="s">
        <v>16</v>
      </c>
      <c r="E50" s="249" t="s">
        <v>16</v>
      </c>
      <c r="F50" s="232" t="s">
        <v>130</v>
      </c>
      <c r="G50" s="232" t="s">
        <v>129</v>
      </c>
      <c r="H50" s="242">
        <v>0.9</v>
      </c>
      <c r="I50" s="141">
        <v>0</v>
      </c>
      <c r="J50" s="551">
        <v>0</v>
      </c>
      <c r="K50" s="385"/>
      <c r="L50" s="249"/>
      <c r="M50" s="268"/>
    </row>
    <row r="51" spans="1:13" ht="120" x14ac:dyDescent="0.25">
      <c r="A51" s="239" t="s">
        <v>127</v>
      </c>
      <c r="B51" s="240" t="s">
        <v>15</v>
      </c>
      <c r="C51" s="241">
        <v>49</v>
      </c>
      <c r="D51" s="241" t="s">
        <v>16</v>
      </c>
      <c r="E51" s="241" t="s">
        <v>17</v>
      </c>
      <c r="F51" s="231" t="s">
        <v>131</v>
      </c>
      <c r="G51" s="231" t="s">
        <v>132</v>
      </c>
      <c r="H51" s="242">
        <v>0.95</v>
      </c>
      <c r="I51" s="143">
        <v>0</v>
      </c>
      <c r="J51" s="143">
        <v>0</v>
      </c>
      <c r="K51" s="385"/>
      <c r="L51" s="244"/>
      <c r="M51" s="244"/>
    </row>
    <row r="52" spans="1:13" ht="60" x14ac:dyDescent="0.25">
      <c r="A52" s="247" t="s">
        <v>40</v>
      </c>
      <c r="B52" s="248" t="s">
        <v>28</v>
      </c>
      <c r="C52" s="249">
        <v>51</v>
      </c>
      <c r="D52" s="249" t="s">
        <v>16</v>
      </c>
      <c r="E52" s="249" t="s">
        <v>50</v>
      </c>
      <c r="F52" s="232" t="s">
        <v>133</v>
      </c>
      <c r="G52" s="232" t="s">
        <v>58</v>
      </c>
      <c r="H52" s="242">
        <v>0.98</v>
      </c>
      <c r="I52" s="141">
        <v>1</v>
      </c>
      <c r="J52" s="141">
        <v>1</v>
      </c>
      <c r="K52" s="385">
        <f t="shared" si="0"/>
        <v>1</v>
      </c>
      <c r="L52" s="249"/>
      <c r="M52" s="249"/>
    </row>
    <row r="53" spans="1:13" ht="105" x14ac:dyDescent="0.25">
      <c r="A53" s="239" t="s">
        <v>134</v>
      </c>
      <c r="B53" s="240" t="s">
        <v>28</v>
      </c>
      <c r="C53" s="241">
        <v>52</v>
      </c>
      <c r="D53" s="241" t="s">
        <v>16</v>
      </c>
      <c r="E53" s="241" t="s">
        <v>17</v>
      </c>
      <c r="F53" s="231" t="s">
        <v>135</v>
      </c>
      <c r="G53" s="231" t="s">
        <v>136</v>
      </c>
      <c r="H53" s="242">
        <v>0.75</v>
      </c>
      <c r="I53" s="141">
        <v>143.35</v>
      </c>
      <c r="J53" s="141">
        <v>176</v>
      </c>
      <c r="K53" s="385">
        <f t="shared" si="0"/>
        <v>0.81448863636363633</v>
      </c>
      <c r="L53" s="241"/>
      <c r="M53" s="241"/>
    </row>
    <row r="54" spans="1:13" ht="120" x14ac:dyDescent="0.25">
      <c r="A54" s="247" t="s">
        <v>134</v>
      </c>
      <c r="B54" s="248" t="s">
        <v>28</v>
      </c>
      <c r="C54" s="249">
        <v>53</v>
      </c>
      <c r="D54" s="249" t="s">
        <v>17</v>
      </c>
      <c r="E54" s="249" t="s">
        <v>17</v>
      </c>
      <c r="F54" s="232" t="s">
        <v>137</v>
      </c>
      <c r="G54" s="232" t="s">
        <v>138</v>
      </c>
      <c r="H54" s="242"/>
      <c r="I54" s="141">
        <v>20</v>
      </c>
      <c r="J54" s="141">
        <v>20</v>
      </c>
      <c r="K54" s="385">
        <f t="shared" si="0"/>
        <v>1</v>
      </c>
      <c r="L54" s="249"/>
      <c r="M54" s="241"/>
    </row>
    <row r="55" spans="1:13" ht="187.5" customHeight="1" thickBot="1" x14ac:dyDescent="0.3">
      <c r="A55" s="239" t="s">
        <v>139</v>
      </c>
      <c r="B55" s="269" t="s">
        <v>28</v>
      </c>
      <c r="C55" s="241">
        <v>54</v>
      </c>
      <c r="D55" s="270" t="s">
        <v>16</v>
      </c>
      <c r="E55" s="241" t="s">
        <v>16</v>
      </c>
      <c r="F55" s="231" t="s">
        <v>140</v>
      </c>
      <c r="G55" s="231" t="s">
        <v>58</v>
      </c>
      <c r="H55" s="242"/>
      <c r="I55" s="139">
        <v>100</v>
      </c>
      <c r="J55" s="139">
        <v>100</v>
      </c>
      <c r="K55" s="385">
        <f t="shared" si="0"/>
        <v>1</v>
      </c>
      <c r="L55" s="241"/>
      <c r="M55" s="271"/>
    </row>
    <row r="56" spans="1:13" x14ac:dyDescent="0.25">
      <c r="C56" s="226"/>
      <c r="H56" s="226" t="s">
        <v>141</v>
      </c>
    </row>
  </sheetData>
  <autoFilter ref="A3:M3">
    <sortState ref="A4:M56">
      <sortCondition ref="C3"/>
    </sortState>
  </autoFilter>
  <mergeCells count="2">
    <mergeCell ref="A1:F1"/>
    <mergeCell ref="I2:J2"/>
  </mergeCells>
  <pageMargins left="0.7" right="0.7" top="0.75" bottom="0.75" header="0.3" footer="0.3"/>
  <pageSetup paperSize="8"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N55"/>
  <sheetViews>
    <sheetView topLeftCell="A49" zoomScale="60" zoomScaleNormal="60" workbookViewId="0">
      <selection activeCell="I7" sqref="I7"/>
    </sheetView>
  </sheetViews>
  <sheetFormatPr defaultRowHeight="15.75" x14ac:dyDescent="0.25"/>
  <cols>
    <col min="1" max="1" width="16.85546875" style="226" customWidth="1"/>
    <col min="2" max="2" width="13.7109375" style="228" customWidth="1"/>
    <col min="3" max="3" width="9.140625" style="228"/>
    <col min="4" max="4" width="18.7109375" style="229" bestFit="1" customWidth="1"/>
    <col min="5" max="5" width="19.42578125" style="226" customWidth="1"/>
    <col min="6" max="6" width="32.140625" style="226" customWidth="1"/>
    <col min="7" max="7" width="31.42578125" style="275" customWidth="1"/>
    <col min="8" max="8" width="18.7109375" style="226" customWidth="1"/>
    <col min="9" max="9" width="17.140625" style="226" customWidth="1"/>
    <col min="10" max="10" width="18.5703125" style="226" customWidth="1"/>
    <col min="11" max="11" width="17.7109375" style="226" customWidth="1"/>
    <col min="12" max="12" width="16.140625" style="226" customWidth="1"/>
    <col min="13" max="13" width="56.5703125" style="226" customWidth="1"/>
    <col min="14" max="14" width="0" style="272" hidden="1" customWidth="1"/>
    <col min="15" max="16384" width="9.140625" style="233"/>
  </cols>
  <sheetData>
    <row r="1" spans="1:13" ht="35.25" thickBot="1" x14ac:dyDescent="0.3">
      <c r="A1" s="623" t="s">
        <v>165</v>
      </c>
      <c r="B1" s="623"/>
      <c r="C1" s="623"/>
      <c r="D1" s="623"/>
      <c r="E1" s="623"/>
      <c r="F1" s="623"/>
      <c r="K1" s="227"/>
    </row>
    <row r="2" spans="1:13" ht="112.5" customHeight="1" x14ac:dyDescent="0.25">
      <c r="A2" s="234" t="s">
        <v>1</v>
      </c>
      <c r="B2" s="235" t="s">
        <v>2</v>
      </c>
      <c r="C2" s="235" t="s">
        <v>3</v>
      </c>
      <c r="D2" s="235" t="s">
        <v>4</v>
      </c>
      <c r="E2" s="235" t="s">
        <v>5</v>
      </c>
      <c r="F2" s="235" t="s">
        <v>6</v>
      </c>
      <c r="G2" s="276" t="s">
        <v>7</v>
      </c>
      <c r="H2" s="236" t="s">
        <v>8</v>
      </c>
      <c r="I2" s="237" t="s">
        <v>9</v>
      </c>
      <c r="J2" s="237" t="s">
        <v>10</v>
      </c>
      <c r="K2" s="236" t="s">
        <v>11</v>
      </c>
      <c r="L2" s="235" t="s">
        <v>150</v>
      </c>
      <c r="M2" s="238" t="s">
        <v>13</v>
      </c>
    </row>
    <row r="3" spans="1:13" ht="102.75" customHeight="1" x14ac:dyDescent="0.25">
      <c r="A3" s="277" t="s">
        <v>14</v>
      </c>
      <c r="B3" s="278" t="s">
        <v>15</v>
      </c>
      <c r="C3" s="140">
        <v>1</v>
      </c>
      <c r="D3" s="140" t="s">
        <v>16</v>
      </c>
      <c r="E3" s="140" t="s">
        <v>17</v>
      </c>
      <c r="F3" s="140" t="s">
        <v>18</v>
      </c>
      <c r="G3" s="279" t="s">
        <v>19</v>
      </c>
      <c r="H3" s="280">
        <v>0.995</v>
      </c>
      <c r="I3" s="143">
        <v>744</v>
      </c>
      <c r="J3" s="143">
        <v>744</v>
      </c>
      <c r="K3" s="281">
        <f>I3/J3</f>
        <v>1</v>
      </c>
      <c r="L3" s="145"/>
      <c r="M3" s="353"/>
    </row>
    <row r="4" spans="1:13" ht="103.5" customHeight="1" x14ac:dyDescent="0.25">
      <c r="A4" s="277" t="s">
        <v>14</v>
      </c>
      <c r="B4" s="278" t="s">
        <v>15</v>
      </c>
      <c r="C4" s="140">
        <v>2</v>
      </c>
      <c r="D4" s="140" t="s">
        <v>16</v>
      </c>
      <c r="E4" s="140" t="s">
        <v>17</v>
      </c>
      <c r="F4" s="140" t="s">
        <v>20</v>
      </c>
      <c r="G4" s="279" t="s">
        <v>21</v>
      </c>
      <c r="H4" s="280">
        <v>0.95</v>
      </c>
      <c r="I4" s="282">
        <v>226</v>
      </c>
      <c r="J4" s="282">
        <v>232</v>
      </c>
      <c r="K4" s="281">
        <f t="shared" ref="K4:K53" si="0">I4/J4</f>
        <v>0.97413793103448276</v>
      </c>
      <c r="L4" s="283"/>
      <c r="M4" s="354"/>
    </row>
    <row r="5" spans="1:13" ht="111.75" customHeight="1" x14ac:dyDescent="0.25">
      <c r="A5" s="284" t="s">
        <v>22</v>
      </c>
      <c r="B5" s="285" t="s">
        <v>15</v>
      </c>
      <c r="C5" s="142">
        <v>3</v>
      </c>
      <c r="D5" s="142" t="s">
        <v>16</v>
      </c>
      <c r="E5" s="142" t="s">
        <v>17</v>
      </c>
      <c r="F5" s="142" t="s">
        <v>23</v>
      </c>
      <c r="G5" s="286" t="s">
        <v>24</v>
      </c>
      <c r="H5" s="280">
        <v>0.95</v>
      </c>
      <c r="I5" s="143">
        <v>45</v>
      </c>
      <c r="J5" s="143">
        <v>46</v>
      </c>
      <c r="K5" s="281">
        <f t="shared" si="0"/>
        <v>0.97826086956521741</v>
      </c>
      <c r="L5" s="145"/>
      <c r="M5" s="355"/>
    </row>
    <row r="6" spans="1:13" ht="118.5" customHeight="1" x14ac:dyDescent="0.25">
      <c r="A6" s="277" t="s">
        <v>14</v>
      </c>
      <c r="B6" s="278" t="s">
        <v>15</v>
      </c>
      <c r="C6" s="140">
        <v>4</v>
      </c>
      <c r="D6" s="140" t="s">
        <v>16</v>
      </c>
      <c r="E6" s="140" t="s">
        <v>17</v>
      </c>
      <c r="F6" s="140" t="s">
        <v>25</v>
      </c>
      <c r="G6" s="279" t="s">
        <v>26</v>
      </c>
      <c r="H6" s="280">
        <v>0.95</v>
      </c>
      <c r="I6" s="282">
        <v>56</v>
      </c>
      <c r="J6" s="282">
        <v>56</v>
      </c>
      <c r="K6" s="281">
        <f t="shared" si="0"/>
        <v>1</v>
      </c>
      <c r="L6" s="287"/>
      <c r="M6" s="356"/>
    </row>
    <row r="7" spans="1:13" ht="180.75" customHeight="1" x14ac:dyDescent="0.25">
      <c r="A7" s="284" t="s">
        <v>27</v>
      </c>
      <c r="B7" s="285" t="s">
        <v>28</v>
      </c>
      <c r="C7" s="142">
        <v>5</v>
      </c>
      <c r="D7" s="142" t="s">
        <v>16</v>
      </c>
      <c r="E7" s="142" t="s">
        <v>16</v>
      </c>
      <c r="F7" s="142" t="s">
        <v>29</v>
      </c>
      <c r="G7" s="286" t="s">
        <v>30</v>
      </c>
      <c r="H7" s="280">
        <v>0.95</v>
      </c>
      <c r="I7" s="141">
        <v>5</v>
      </c>
      <c r="J7" s="141">
        <v>5</v>
      </c>
      <c r="K7" s="281">
        <f t="shared" si="0"/>
        <v>1</v>
      </c>
      <c r="L7" s="138"/>
      <c r="M7" s="357"/>
    </row>
    <row r="8" spans="1:13" ht="97.5" customHeight="1" x14ac:dyDescent="0.25">
      <c r="A8" s="277" t="s">
        <v>31</v>
      </c>
      <c r="B8" s="278" t="s">
        <v>28</v>
      </c>
      <c r="C8" s="140">
        <v>6</v>
      </c>
      <c r="D8" s="140" t="s">
        <v>16</v>
      </c>
      <c r="E8" s="140" t="s">
        <v>16</v>
      </c>
      <c r="F8" s="140" t="s">
        <v>32</v>
      </c>
      <c r="G8" s="279" t="s">
        <v>33</v>
      </c>
      <c r="H8" s="280">
        <v>0.95</v>
      </c>
      <c r="I8" s="139">
        <v>0</v>
      </c>
      <c r="J8" s="139">
        <v>0</v>
      </c>
      <c r="K8" s="385"/>
      <c r="L8" s="557"/>
      <c r="M8" s="358"/>
    </row>
    <row r="9" spans="1:13" ht="101.25" customHeight="1" x14ac:dyDescent="0.25">
      <c r="A9" s="284" t="s">
        <v>34</v>
      </c>
      <c r="B9" s="285" t="s">
        <v>28</v>
      </c>
      <c r="C9" s="142">
        <v>7</v>
      </c>
      <c r="D9" s="142" t="s">
        <v>16</v>
      </c>
      <c r="E9" s="142" t="s">
        <v>17</v>
      </c>
      <c r="F9" s="142" t="s">
        <v>35</v>
      </c>
      <c r="G9" s="286" t="s">
        <v>36</v>
      </c>
      <c r="H9" s="280">
        <v>0.99</v>
      </c>
      <c r="I9" s="141">
        <v>7</v>
      </c>
      <c r="J9" s="141">
        <v>7</v>
      </c>
      <c r="K9" s="281">
        <f t="shared" si="0"/>
        <v>1</v>
      </c>
      <c r="L9" s="140"/>
      <c r="M9" s="357"/>
    </row>
    <row r="10" spans="1:13" ht="171" customHeight="1" x14ac:dyDescent="0.25">
      <c r="A10" s="277" t="s">
        <v>37</v>
      </c>
      <c r="B10" s="278" t="s">
        <v>28</v>
      </c>
      <c r="C10" s="140">
        <v>8</v>
      </c>
      <c r="D10" s="140" t="s">
        <v>16</v>
      </c>
      <c r="E10" s="140" t="s">
        <v>17</v>
      </c>
      <c r="F10" s="140" t="s">
        <v>38</v>
      </c>
      <c r="G10" s="279" t="s">
        <v>39</v>
      </c>
      <c r="H10" s="280">
        <v>1</v>
      </c>
      <c r="I10" s="141">
        <v>8</v>
      </c>
      <c r="J10" s="141">
        <v>8</v>
      </c>
      <c r="K10" s="281">
        <f t="shared" si="0"/>
        <v>1</v>
      </c>
      <c r="L10" s="142"/>
      <c r="M10" s="359"/>
    </row>
    <row r="11" spans="1:13" ht="147.75" customHeight="1" x14ac:dyDescent="0.25">
      <c r="A11" s="284" t="s">
        <v>40</v>
      </c>
      <c r="B11" s="285" t="s">
        <v>15</v>
      </c>
      <c r="C11" s="142">
        <v>9</v>
      </c>
      <c r="D11" s="142" t="s">
        <v>16</v>
      </c>
      <c r="E11" s="142" t="s">
        <v>16</v>
      </c>
      <c r="F11" s="142" t="s">
        <v>41</v>
      </c>
      <c r="G11" s="286" t="s">
        <v>42</v>
      </c>
      <c r="H11" s="280">
        <v>0.98</v>
      </c>
      <c r="I11" s="143">
        <v>32</v>
      </c>
      <c r="J11" s="143">
        <v>32</v>
      </c>
      <c r="K11" s="281">
        <f t="shared" si="0"/>
        <v>1</v>
      </c>
      <c r="L11" s="145"/>
      <c r="M11" s="356"/>
    </row>
    <row r="12" spans="1:13" ht="158.25" customHeight="1" x14ac:dyDescent="0.25">
      <c r="A12" s="277" t="s">
        <v>43</v>
      </c>
      <c r="B12" s="278" t="s">
        <v>15</v>
      </c>
      <c r="C12" s="140">
        <v>10</v>
      </c>
      <c r="D12" s="140" t="s">
        <v>16</v>
      </c>
      <c r="E12" s="140" t="s">
        <v>17</v>
      </c>
      <c r="F12" s="140" t="s">
        <v>44</v>
      </c>
      <c r="G12" s="279" t="s">
        <v>45</v>
      </c>
      <c r="H12" s="280">
        <v>0.98</v>
      </c>
      <c r="I12" s="282">
        <v>10</v>
      </c>
      <c r="J12" s="282">
        <v>10</v>
      </c>
      <c r="K12" s="281">
        <f t="shared" si="0"/>
        <v>1</v>
      </c>
      <c r="L12" s="287"/>
      <c r="M12" s="360"/>
    </row>
    <row r="13" spans="1:13" ht="99" customHeight="1" x14ac:dyDescent="0.25">
      <c r="A13" s="284" t="s">
        <v>46</v>
      </c>
      <c r="B13" s="285" t="s">
        <v>15</v>
      </c>
      <c r="C13" s="142">
        <v>11</v>
      </c>
      <c r="D13" s="142" t="s">
        <v>16</v>
      </c>
      <c r="E13" s="142" t="s">
        <v>17</v>
      </c>
      <c r="F13" s="142" t="s">
        <v>47</v>
      </c>
      <c r="G13" s="286" t="s">
        <v>48</v>
      </c>
      <c r="H13" s="280">
        <v>0.97</v>
      </c>
      <c r="I13" s="143">
        <v>192</v>
      </c>
      <c r="J13" s="143">
        <v>192</v>
      </c>
      <c r="K13" s="281">
        <f t="shared" si="0"/>
        <v>1</v>
      </c>
      <c r="L13" s="145"/>
      <c r="M13" s="360"/>
    </row>
    <row r="14" spans="1:13" ht="129.75" customHeight="1" x14ac:dyDescent="0.25">
      <c r="A14" s="277" t="s">
        <v>49</v>
      </c>
      <c r="B14" s="278" t="s">
        <v>28</v>
      </c>
      <c r="C14" s="140">
        <v>12</v>
      </c>
      <c r="D14" s="140" t="s">
        <v>50</v>
      </c>
      <c r="E14" s="140" t="s">
        <v>50</v>
      </c>
      <c r="F14" s="140" t="s">
        <v>51</v>
      </c>
      <c r="G14" s="279" t="s">
        <v>52</v>
      </c>
      <c r="H14" s="280">
        <v>0.85</v>
      </c>
      <c r="I14" s="139">
        <v>0</v>
      </c>
      <c r="J14" s="139">
        <v>0</v>
      </c>
      <c r="K14" s="385"/>
      <c r="L14" s="557"/>
      <c r="M14" s="361"/>
    </row>
    <row r="15" spans="1:13" ht="96" customHeight="1" x14ac:dyDescent="0.25">
      <c r="A15" s="284" t="s">
        <v>53</v>
      </c>
      <c r="B15" s="285" t="s">
        <v>28</v>
      </c>
      <c r="C15" s="142">
        <v>13</v>
      </c>
      <c r="D15" s="142" t="s">
        <v>50</v>
      </c>
      <c r="E15" s="142" t="s">
        <v>50</v>
      </c>
      <c r="F15" s="142" t="s">
        <v>54</v>
      </c>
      <c r="G15" s="288" t="s">
        <v>55</v>
      </c>
      <c r="H15" s="280">
        <v>0.85</v>
      </c>
      <c r="I15" s="139">
        <v>1</v>
      </c>
      <c r="J15" s="139">
        <v>1</v>
      </c>
      <c r="K15" s="281">
        <f t="shared" si="0"/>
        <v>1</v>
      </c>
      <c r="L15" s="289"/>
      <c r="M15" s="357"/>
    </row>
    <row r="16" spans="1:13" ht="107.25" customHeight="1" x14ac:dyDescent="0.25">
      <c r="A16" s="277" t="s">
        <v>56</v>
      </c>
      <c r="B16" s="278" t="s">
        <v>15</v>
      </c>
      <c r="C16" s="140">
        <v>14</v>
      </c>
      <c r="D16" s="140" t="s">
        <v>16</v>
      </c>
      <c r="E16" s="140" t="s">
        <v>50</v>
      </c>
      <c r="F16" s="140" t="s">
        <v>57</v>
      </c>
      <c r="G16" s="279" t="s">
        <v>58</v>
      </c>
      <c r="H16" s="280">
        <v>0.92</v>
      </c>
      <c r="I16" s="351">
        <v>44</v>
      </c>
      <c r="J16" s="351">
        <v>45</v>
      </c>
      <c r="K16" s="281">
        <f t="shared" si="0"/>
        <v>0.97777777777777775</v>
      </c>
      <c r="L16" s="352"/>
      <c r="M16" s="362"/>
    </row>
    <row r="17" spans="1:13" ht="122.25" customHeight="1" x14ac:dyDescent="0.25">
      <c r="A17" s="284" t="s">
        <v>59</v>
      </c>
      <c r="B17" s="285" t="s">
        <v>28</v>
      </c>
      <c r="C17" s="142">
        <v>15</v>
      </c>
      <c r="D17" s="142" t="s">
        <v>17</v>
      </c>
      <c r="E17" s="142" t="s">
        <v>50</v>
      </c>
      <c r="F17" s="142" t="s">
        <v>60</v>
      </c>
      <c r="G17" s="286" t="s">
        <v>61</v>
      </c>
      <c r="H17" s="280">
        <v>0.99</v>
      </c>
      <c r="I17" s="141">
        <v>1</v>
      </c>
      <c r="J17" s="141">
        <v>1</v>
      </c>
      <c r="K17" s="281">
        <f t="shared" si="0"/>
        <v>1</v>
      </c>
      <c r="L17" s="289"/>
      <c r="M17" s="357"/>
    </row>
    <row r="18" spans="1:13" ht="112.5" customHeight="1" thickBot="1" x14ac:dyDescent="0.3">
      <c r="A18" s="277" t="s">
        <v>62</v>
      </c>
      <c r="B18" s="278" t="s">
        <v>28</v>
      </c>
      <c r="C18" s="140">
        <v>16</v>
      </c>
      <c r="D18" s="140" t="s">
        <v>16</v>
      </c>
      <c r="E18" s="140" t="s">
        <v>50</v>
      </c>
      <c r="F18" s="140" t="s">
        <v>63</v>
      </c>
      <c r="G18" s="279" t="s">
        <v>64</v>
      </c>
      <c r="H18" s="280">
        <v>0.95</v>
      </c>
      <c r="I18" s="139">
        <v>0</v>
      </c>
      <c r="J18" s="139">
        <v>0</v>
      </c>
      <c r="K18" s="385"/>
      <c r="L18" s="559"/>
      <c r="M18" s="361"/>
    </row>
    <row r="19" spans="1:13" ht="146.25" customHeight="1" x14ac:dyDescent="0.25">
      <c r="A19" s="284" t="s">
        <v>62</v>
      </c>
      <c r="B19" s="285" t="s">
        <v>28</v>
      </c>
      <c r="C19" s="142">
        <v>17</v>
      </c>
      <c r="D19" s="142" t="s">
        <v>16</v>
      </c>
      <c r="E19" s="142" t="s">
        <v>16</v>
      </c>
      <c r="F19" s="142" t="s">
        <v>65</v>
      </c>
      <c r="G19" s="286" t="s">
        <v>66</v>
      </c>
      <c r="H19" s="280">
        <v>0.97</v>
      </c>
      <c r="I19" s="141">
        <v>4</v>
      </c>
      <c r="J19" s="141">
        <v>4</v>
      </c>
      <c r="K19" s="281">
        <f t="shared" si="0"/>
        <v>1</v>
      </c>
      <c r="L19" s="142"/>
      <c r="M19" s="363"/>
    </row>
    <row r="20" spans="1:13" ht="149.25" customHeight="1" x14ac:dyDescent="0.25">
      <c r="A20" s="277" t="s">
        <v>62</v>
      </c>
      <c r="B20" s="278" t="s">
        <v>28</v>
      </c>
      <c r="C20" s="140">
        <v>18</v>
      </c>
      <c r="D20" s="140" t="s">
        <v>16</v>
      </c>
      <c r="E20" s="140" t="s">
        <v>50</v>
      </c>
      <c r="F20" s="140" t="s">
        <v>67</v>
      </c>
      <c r="G20" s="279" t="s">
        <v>68</v>
      </c>
      <c r="H20" s="280">
        <v>0.97</v>
      </c>
      <c r="I20" s="139">
        <v>0</v>
      </c>
      <c r="J20" s="139">
        <v>0</v>
      </c>
      <c r="K20" s="385"/>
      <c r="L20" s="557"/>
      <c r="M20" s="361"/>
    </row>
    <row r="21" spans="1:13" ht="108.75" customHeight="1" x14ac:dyDescent="0.25">
      <c r="A21" s="284" t="s">
        <v>62</v>
      </c>
      <c r="B21" s="285" t="s">
        <v>28</v>
      </c>
      <c r="C21" s="142">
        <v>19</v>
      </c>
      <c r="D21" s="142" t="s">
        <v>16</v>
      </c>
      <c r="E21" s="142" t="s">
        <v>50</v>
      </c>
      <c r="F21" s="142" t="s">
        <v>69</v>
      </c>
      <c r="G21" s="286" t="s">
        <v>70</v>
      </c>
      <c r="H21" s="280">
        <v>0.99</v>
      </c>
      <c r="I21" s="141">
        <v>29</v>
      </c>
      <c r="J21" s="141">
        <v>29</v>
      </c>
      <c r="K21" s="281">
        <f t="shared" si="0"/>
        <v>1</v>
      </c>
      <c r="L21" s="142"/>
      <c r="M21" s="358"/>
    </row>
    <row r="22" spans="1:13" ht="132.75" customHeight="1" x14ac:dyDescent="0.25">
      <c r="A22" s="277" t="s">
        <v>62</v>
      </c>
      <c r="B22" s="278" t="s">
        <v>28</v>
      </c>
      <c r="C22" s="140">
        <v>20</v>
      </c>
      <c r="D22" s="140" t="s">
        <v>16</v>
      </c>
      <c r="E22" s="140" t="s">
        <v>50</v>
      </c>
      <c r="F22" s="140" t="s">
        <v>71</v>
      </c>
      <c r="G22" s="279" t="s">
        <v>72</v>
      </c>
      <c r="H22" s="280">
        <v>0.99</v>
      </c>
      <c r="I22" s="139">
        <v>1</v>
      </c>
      <c r="J22" s="139">
        <v>1</v>
      </c>
      <c r="K22" s="281">
        <f t="shared" si="0"/>
        <v>1</v>
      </c>
      <c r="L22" s="140"/>
      <c r="M22" s="364"/>
    </row>
    <row r="23" spans="1:13" ht="128.25" customHeight="1" x14ac:dyDescent="0.25">
      <c r="A23" s="284" t="s">
        <v>73</v>
      </c>
      <c r="B23" s="285" t="s">
        <v>15</v>
      </c>
      <c r="C23" s="142">
        <v>21</v>
      </c>
      <c r="D23" s="142" t="s">
        <v>16</v>
      </c>
      <c r="E23" s="142" t="s">
        <v>16</v>
      </c>
      <c r="F23" s="142" t="s">
        <v>74</v>
      </c>
      <c r="G23" s="286" t="s">
        <v>75</v>
      </c>
      <c r="H23" s="280" t="s">
        <v>76</v>
      </c>
      <c r="I23" s="143">
        <v>0</v>
      </c>
      <c r="J23" s="143">
        <v>0</v>
      </c>
      <c r="K23" s="555"/>
      <c r="L23" s="556"/>
      <c r="M23" s="365"/>
    </row>
    <row r="24" spans="1:13" ht="90" customHeight="1" x14ac:dyDescent="0.25">
      <c r="A24" s="277" t="s">
        <v>77</v>
      </c>
      <c r="B24" s="278" t="s">
        <v>15</v>
      </c>
      <c r="C24" s="140">
        <v>22</v>
      </c>
      <c r="D24" s="140" t="s">
        <v>16</v>
      </c>
      <c r="E24" s="140" t="s">
        <v>16</v>
      </c>
      <c r="F24" s="140" t="s">
        <v>78</v>
      </c>
      <c r="G24" s="279" t="s">
        <v>79</v>
      </c>
      <c r="H24" s="280" t="s">
        <v>80</v>
      </c>
      <c r="I24" s="143"/>
      <c r="J24" s="143"/>
      <c r="K24" s="281" t="s">
        <v>282</v>
      </c>
      <c r="L24" s="145"/>
      <c r="M24" s="353"/>
    </row>
    <row r="25" spans="1:13" ht="71.25" customHeight="1" x14ac:dyDescent="0.25">
      <c r="A25" s="284" t="s">
        <v>81</v>
      </c>
      <c r="B25" s="285" t="s">
        <v>15</v>
      </c>
      <c r="C25" s="142">
        <v>23</v>
      </c>
      <c r="D25" s="142" t="s">
        <v>16</v>
      </c>
      <c r="E25" s="142" t="s">
        <v>16</v>
      </c>
      <c r="F25" s="142" t="s">
        <v>82</v>
      </c>
      <c r="G25" s="286"/>
      <c r="H25" s="280">
        <v>0.9</v>
      </c>
      <c r="I25" s="143">
        <v>3</v>
      </c>
      <c r="J25" s="143">
        <v>3</v>
      </c>
      <c r="K25" s="281">
        <f t="shared" si="0"/>
        <v>1</v>
      </c>
      <c r="L25" s="145"/>
      <c r="M25" s="366"/>
    </row>
    <row r="26" spans="1:13" ht="156.75" customHeight="1" x14ac:dyDescent="0.25">
      <c r="A26" s="277" t="s">
        <v>83</v>
      </c>
      <c r="B26" s="278" t="s">
        <v>15</v>
      </c>
      <c r="C26" s="140">
        <v>24</v>
      </c>
      <c r="D26" s="140" t="s">
        <v>16</v>
      </c>
      <c r="E26" s="140" t="s">
        <v>16</v>
      </c>
      <c r="F26" s="140" t="s">
        <v>84</v>
      </c>
      <c r="G26" s="279" t="s">
        <v>85</v>
      </c>
      <c r="H26" s="280">
        <v>0.98</v>
      </c>
      <c r="I26" s="143">
        <v>100</v>
      </c>
      <c r="J26" s="143">
        <v>100</v>
      </c>
      <c r="K26" s="281">
        <f t="shared" si="0"/>
        <v>1</v>
      </c>
      <c r="L26" s="145"/>
      <c r="M26" s="366"/>
    </row>
    <row r="27" spans="1:13" ht="106.5" customHeight="1" x14ac:dyDescent="0.25">
      <c r="A27" s="284" t="s">
        <v>86</v>
      </c>
      <c r="B27" s="285" t="s">
        <v>87</v>
      </c>
      <c r="C27" s="146">
        <v>26</v>
      </c>
      <c r="D27" s="142" t="s">
        <v>16</v>
      </c>
      <c r="E27" s="142" t="s">
        <v>50</v>
      </c>
      <c r="F27" s="142" t="s">
        <v>88</v>
      </c>
      <c r="G27" s="286" t="s">
        <v>89</v>
      </c>
      <c r="H27" s="280">
        <v>1</v>
      </c>
      <c r="I27" s="141">
        <v>62</v>
      </c>
      <c r="J27" s="141">
        <v>62</v>
      </c>
      <c r="K27" s="281">
        <f t="shared" si="0"/>
        <v>1</v>
      </c>
      <c r="L27" s="138"/>
      <c r="M27" s="357"/>
    </row>
    <row r="28" spans="1:13" ht="87.75" customHeight="1" x14ac:dyDescent="0.25">
      <c r="A28" s="277" t="s">
        <v>83</v>
      </c>
      <c r="B28" s="278" t="s">
        <v>15</v>
      </c>
      <c r="C28" s="140">
        <v>27</v>
      </c>
      <c r="D28" s="140" t="s">
        <v>16</v>
      </c>
      <c r="E28" s="140" t="s">
        <v>90</v>
      </c>
      <c r="F28" s="140" t="s">
        <v>91</v>
      </c>
      <c r="G28" s="279" t="s">
        <v>92</v>
      </c>
      <c r="H28" s="280">
        <v>0.98</v>
      </c>
      <c r="I28" s="351">
        <v>0</v>
      </c>
      <c r="J28" s="351">
        <v>0</v>
      </c>
      <c r="K28" s="553"/>
      <c r="L28" s="554"/>
      <c r="M28" s="552"/>
    </row>
    <row r="29" spans="1:13" ht="90" customHeight="1" x14ac:dyDescent="0.25">
      <c r="A29" s="284" t="s">
        <v>86</v>
      </c>
      <c r="B29" s="285" t="s">
        <v>87</v>
      </c>
      <c r="C29" s="146">
        <v>28</v>
      </c>
      <c r="D29" s="142" t="s">
        <v>16</v>
      </c>
      <c r="E29" s="142" t="s">
        <v>90</v>
      </c>
      <c r="F29" s="142" t="s">
        <v>93</v>
      </c>
      <c r="G29" s="286" t="s">
        <v>94</v>
      </c>
      <c r="H29" s="280">
        <v>0.98</v>
      </c>
      <c r="I29" s="141">
        <v>1</v>
      </c>
      <c r="J29" s="141">
        <v>1</v>
      </c>
      <c r="K29" s="281">
        <f t="shared" si="0"/>
        <v>1</v>
      </c>
      <c r="L29" s="142"/>
      <c r="M29" s="367"/>
    </row>
    <row r="30" spans="1:13" ht="155.25" customHeight="1" x14ac:dyDescent="0.25">
      <c r="A30" s="277" t="s">
        <v>83</v>
      </c>
      <c r="B30" s="278" t="s">
        <v>15</v>
      </c>
      <c r="C30" s="140">
        <v>29</v>
      </c>
      <c r="D30" s="140" t="s">
        <v>16</v>
      </c>
      <c r="E30" s="140" t="s">
        <v>17</v>
      </c>
      <c r="F30" s="140" t="s">
        <v>95</v>
      </c>
      <c r="G30" s="279" t="s">
        <v>96</v>
      </c>
      <c r="H30" s="280">
        <v>0.99</v>
      </c>
      <c r="I30" s="143">
        <v>4</v>
      </c>
      <c r="J30" s="143">
        <v>4</v>
      </c>
      <c r="K30" s="281">
        <f t="shared" si="0"/>
        <v>1</v>
      </c>
      <c r="L30" s="145"/>
      <c r="M30" s="365"/>
    </row>
    <row r="31" spans="1:13" ht="107.25" customHeight="1" x14ac:dyDescent="0.25">
      <c r="A31" s="284" t="s">
        <v>86</v>
      </c>
      <c r="B31" s="285" t="s">
        <v>87</v>
      </c>
      <c r="C31" s="146">
        <v>30</v>
      </c>
      <c r="D31" s="142" t="s">
        <v>16</v>
      </c>
      <c r="E31" s="142" t="s">
        <v>17</v>
      </c>
      <c r="F31" s="142" t="s">
        <v>97</v>
      </c>
      <c r="G31" s="286" t="s">
        <v>98</v>
      </c>
      <c r="H31" s="280">
        <v>0.98</v>
      </c>
      <c r="I31" s="141">
        <v>0</v>
      </c>
      <c r="J31" s="141">
        <v>0</v>
      </c>
      <c r="K31" s="385"/>
      <c r="L31" s="558"/>
      <c r="M31" s="367"/>
    </row>
    <row r="32" spans="1:13" ht="123" customHeight="1" x14ac:dyDescent="0.25">
      <c r="A32" s="277" t="s">
        <v>86</v>
      </c>
      <c r="B32" s="278" t="s">
        <v>87</v>
      </c>
      <c r="C32" s="144">
        <v>31</v>
      </c>
      <c r="D32" s="140" t="s">
        <v>16</v>
      </c>
      <c r="E32" s="140" t="s">
        <v>17</v>
      </c>
      <c r="F32" s="140" t="s">
        <v>99</v>
      </c>
      <c r="G32" s="279" t="s">
        <v>100</v>
      </c>
      <c r="H32" s="280">
        <v>0.98</v>
      </c>
      <c r="I32" s="141">
        <v>0</v>
      </c>
      <c r="J32" s="141">
        <v>0</v>
      </c>
      <c r="K32" s="385"/>
      <c r="L32" s="557"/>
      <c r="M32" s="367"/>
    </row>
    <row r="33" spans="1:13" ht="75.75" customHeight="1" x14ac:dyDescent="0.25">
      <c r="A33" s="284" t="s">
        <v>101</v>
      </c>
      <c r="B33" s="285" t="s">
        <v>15</v>
      </c>
      <c r="C33" s="142">
        <v>32</v>
      </c>
      <c r="D33" s="142" t="s">
        <v>16</v>
      </c>
      <c r="E33" s="142" t="s">
        <v>17</v>
      </c>
      <c r="F33" s="142" t="s">
        <v>102</v>
      </c>
      <c r="G33" s="286" t="s">
        <v>58</v>
      </c>
      <c r="H33" s="280" t="s">
        <v>285</v>
      </c>
      <c r="I33" s="351"/>
      <c r="J33" s="351"/>
      <c r="K33" s="281" t="s">
        <v>283</v>
      </c>
      <c r="L33" s="352"/>
      <c r="M33" s="366"/>
    </row>
    <row r="34" spans="1:13" ht="126.75" customHeight="1" x14ac:dyDescent="0.25">
      <c r="A34" s="277" t="s">
        <v>86</v>
      </c>
      <c r="B34" s="278" t="s">
        <v>87</v>
      </c>
      <c r="C34" s="144">
        <v>33</v>
      </c>
      <c r="D34" s="140" t="s">
        <v>16</v>
      </c>
      <c r="E34" s="140" t="s">
        <v>16</v>
      </c>
      <c r="F34" s="140" t="s">
        <v>103</v>
      </c>
      <c r="G34" s="279" t="s">
        <v>104</v>
      </c>
      <c r="H34" s="280">
        <v>0.95</v>
      </c>
      <c r="I34" s="139">
        <v>28</v>
      </c>
      <c r="J34" s="139">
        <v>28</v>
      </c>
      <c r="K34" s="281">
        <f t="shared" si="0"/>
        <v>1</v>
      </c>
      <c r="L34" s="140"/>
      <c r="M34" s="368"/>
    </row>
    <row r="35" spans="1:13" ht="128.25" customHeight="1" x14ac:dyDescent="0.25">
      <c r="A35" s="284" t="s">
        <v>86</v>
      </c>
      <c r="B35" s="285" t="s">
        <v>87</v>
      </c>
      <c r="C35" s="146">
        <v>34</v>
      </c>
      <c r="D35" s="142" t="s">
        <v>16</v>
      </c>
      <c r="E35" s="142" t="s">
        <v>16</v>
      </c>
      <c r="F35" s="142" t="s">
        <v>105</v>
      </c>
      <c r="G35" s="286" t="s">
        <v>104</v>
      </c>
      <c r="H35" s="280">
        <v>0.95</v>
      </c>
      <c r="I35" s="141">
        <v>4</v>
      </c>
      <c r="J35" s="141">
        <v>4</v>
      </c>
      <c r="K35" s="281">
        <f t="shared" si="0"/>
        <v>1</v>
      </c>
      <c r="L35" s="142"/>
      <c r="M35" s="368"/>
    </row>
    <row r="36" spans="1:13" ht="154.5" customHeight="1" x14ac:dyDescent="0.25">
      <c r="A36" s="277" t="s">
        <v>86</v>
      </c>
      <c r="B36" s="278" t="s">
        <v>87</v>
      </c>
      <c r="C36" s="144">
        <v>35</v>
      </c>
      <c r="D36" s="140" t="s">
        <v>16</v>
      </c>
      <c r="E36" s="140" t="s">
        <v>16</v>
      </c>
      <c r="F36" s="140" t="s">
        <v>106</v>
      </c>
      <c r="G36" s="279" t="s">
        <v>107</v>
      </c>
      <c r="H36" s="280">
        <v>0.95</v>
      </c>
      <c r="I36" s="141">
        <v>0</v>
      </c>
      <c r="J36" s="141">
        <v>0</v>
      </c>
      <c r="K36" s="385"/>
      <c r="L36" s="557"/>
      <c r="M36" s="368"/>
    </row>
    <row r="37" spans="1:13" ht="131.25" customHeight="1" x14ac:dyDescent="0.25">
      <c r="A37" s="284" t="s">
        <v>86</v>
      </c>
      <c r="B37" s="285" t="s">
        <v>87</v>
      </c>
      <c r="C37" s="146">
        <v>36</v>
      </c>
      <c r="D37" s="142" t="s">
        <v>16</v>
      </c>
      <c r="E37" s="142" t="s">
        <v>17</v>
      </c>
      <c r="F37" s="142" t="s">
        <v>108</v>
      </c>
      <c r="G37" s="286" t="s">
        <v>109</v>
      </c>
      <c r="H37" s="280">
        <v>0.95</v>
      </c>
      <c r="I37" s="141">
        <v>0</v>
      </c>
      <c r="J37" s="141">
        <v>0</v>
      </c>
      <c r="K37" s="385"/>
      <c r="L37" s="558"/>
      <c r="M37" s="368"/>
    </row>
    <row r="38" spans="1:13" ht="133.5" customHeight="1" x14ac:dyDescent="0.25">
      <c r="A38" s="277" t="s">
        <v>86</v>
      </c>
      <c r="B38" s="278" t="s">
        <v>87</v>
      </c>
      <c r="C38" s="144">
        <v>37</v>
      </c>
      <c r="D38" s="140" t="s">
        <v>16</v>
      </c>
      <c r="E38" s="140" t="s">
        <v>17</v>
      </c>
      <c r="F38" s="140" t="s">
        <v>110</v>
      </c>
      <c r="G38" s="279" t="s">
        <v>109</v>
      </c>
      <c r="H38" s="280">
        <v>0.95</v>
      </c>
      <c r="I38" s="141">
        <v>1</v>
      </c>
      <c r="J38" s="141">
        <v>1</v>
      </c>
      <c r="K38" s="281">
        <f t="shared" si="0"/>
        <v>1</v>
      </c>
      <c r="L38" s="140"/>
      <c r="M38" s="368"/>
    </row>
    <row r="39" spans="1:13" ht="135.75" customHeight="1" x14ac:dyDescent="0.25">
      <c r="A39" s="284" t="s">
        <v>101</v>
      </c>
      <c r="B39" s="285" t="s">
        <v>15</v>
      </c>
      <c r="C39" s="142">
        <v>38</v>
      </c>
      <c r="D39" s="142" t="s">
        <v>16</v>
      </c>
      <c r="E39" s="142" t="s">
        <v>17</v>
      </c>
      <c r="F39" s="142" t="s">
        <v>111</v>
      </c>
      <c r="G39" s="286" t="s">
        <v>112</v>
      </c>
      <c r="H39" s="280">
        <v>0.95</v>
      </c>
      <c r="I39" s="143">
        <v>0</v>
      </c>
      <c r="J39" s="143">
        <v>0</v>
      </c>
      <c r="K39" s="385"/>
      <c r="L39" s="375"/>
      <c r="M39" s="365"/>
    </row>
    <row r="40" spans="1:13" ht="139.5" customHeight="1" x14ac:dyDescent="0.25">
      <c r="A40" s="277" t="s">
        <v>101</v>
      </c>
      <c r="B40" s="278" t="s">
        <v>15</v>
      </c>
      <c r="C40" s="140">
        <v>39</v>
      </c>
      <c r="D40" s="140" t="s">
        <v>16</v>
      </c>
      <c r="E40" s="140" t="s">
        <v>17</v>
      </c>
      <c r="F40" s="140" t="s">
        <v>113</v>
      </c>
      <c r="G40" s="279" t="s">
        <v>114</v>
      </c>
      <c r="H40" s="280">
        <v>0.95</v>
      </c>
      <c r="I40" s="143">
        <v>0</v>
      </c>
      <c r="J40" s="143">
        <v>0</v>
      </c>
      <c r="K40" s="385"/>
      <c r="L40" s="375"/>
      <c r="M40" s="365"/>
    </row>
    <row r="41" spans="1:13" ht="143.25" customHeight="1" x14ac:dyDescent="0.25">
      <c r="A41" s="284" t="s">
        <v>101</v>
      </c>
      <c r="B41" s="285" t="s">
        <v>15</v>
      </c>
      <c r="C41" s="142">
        <v>40</v>
      </c>
      <c r="D41" s="142" t="s">
        <v>16</v>
      </c>
      <c r="E41" s="142" t="s">
        <v>17</v>
      </c>
      <c r="F41" s="142" t="s">
        <v>115</v>
      </c>
      <c r="G41" s="286" t="s">
        <v>109</v>
      </c>
      <c r="H41" s="280">
        <v>0.95</v>
      </c>
      <c r="I41" s="143">
        <v>0</v>
      </c>
      <c r="J41" s="143">
        <v>0</v>
      </c>
      <c r="K41" s="385"/>
      <c r="L41" s="375"/>
      <c r="M41" s="365"/>
    </row>
    <row r="42" spans="1:13" ht="160.5" customHeight="1" x14ac:dyDescent="0.25">
      <c r="A42" s="277" t="s">
        <v>101</v>
      </c>
      <c r="B42" s="278" t="s">
        <v>15</v>
      </c>
      <c r="C42" s="140">
        <v>41</v>
      </c>
      <c r="D42" s="140" t="s">
        <v>16</v>
      </c>
      <c r="E42" s="140" t="s">
        <v>17</v>
      </c>
      <c r="F42" s="140" t="s">
        <v>116</v>
      </c>
      <c r="G42" s="279" t="s">
        <v>117</v>
      </c>
      <c r="H42" s="280">
        <v>0.97</v>
      </c>
      <c r="I42" s="143">
        <v>0</v>
      </c>
      <c r="J42" s="143">
        <v>0</v>
      </c>
      <c r="K42" s="385"/>
      <c r="L42" s="375"/>
      <c r="M42" s="365"/>
    </row>
    <row r="43" spans="1:13" ht="131.25" customHeight="1" x14ac:dyDescent="0.25">
      <c r="A43" s="284" t="s">
        <v>86</v>
      </c>
      <c r="B43" s="285" t="s">
        <v>87</v>
      </c>
      <c r="C43" s="146">
        <v>42</v>
      </c>
      <c r="D43" s="142" t="s">
        <v>16</v>
      </c>
      <c r="E43" s="142" t="s">
        <v>17</v>
      </c>
      <c r="F43" s="142" t="s">
        <v>118</v>
      </c>
      <c r="G43" s="286" t="s">
        <v>119</v>
      </c>
      <c r="H43" s="280">
        <v>0.98</v>
      </c>
      <c r="I43" s="141">
        <v>248</v>
      </c>
      <c r="J43" s="141">
        <v>248</v>
      </c>
      <c r="K43" s="281">
        <f t="shared" si="0"/>
        <v>1</v>
      </c>
      <c r="L43" s="142"/>
      <c r="M43" s="367"/>
    </row>
    <row r="44" spans="1:13" ht="156" customHeight="1" x14ac:dyDescent="0.25">
      <c r="A44" s="277" t="s">
        <v>86</v>
      </c>
      <c r="B44" s="278" t="s">
        <v>87</v>
      </c>
      <c r="C44" s="144">
        <v>43</v>
      </c>
      <c r="D44" s="140" t="s">
        <v>16</v>
      </c>
      <c r="E44" s="140" t="s">
        <v>16</v>
      </c>
      <c r="F44" s="140" t="s">
        <v>118</v>
      </c>
      <c r="G44" s="279" t="s">
        <v>120</v>
      </c>
      <c r="H44" s="280">
        <v>0.98</v>
      </c>
      <c r="I44" s="139">
        <v>1240</v>
      </c>
      <c r="J44" s="139">
        <v>1240</v>
      </c>
      <c r="K44" s="281">
        <f t="shared" si="0"/>
        <v>1</v>
      </c>
      <c r="L44" s="140"/>
      <c r="M44" s="368"/>
    </row>
    <row r="45" spans="1:13" ht="150.75" customHeight="1" x14ac:dyDescent="0.25">
      <c r="A45" s="284" t="s">
        <v>86</v>
      </c>
      <c r="B45" s="285" t="s">
        <v>87</v>
      </c>
      <c r="C45" s="146">
        <v>44</v>
      </c>
      <c r="D45" s="142" t="s">
        <v>16</v>
      </c>
      <c r="E45" s="142" t="s">
        <v>50</v>
      </c>
      <c r="F45" s="142" t="s">
        <v>121</v>
      </c>
      <c r="G45" s="286" t="s">
        <v>122</v>
      </c>
      <c r="H45" s="280">
        <v>0.98</v>
      </c>
      <c r="I45" s="141">
        <v>4</v>
      </c>
      <c r="J45" s="141">
        <v>4</v>
      </c>
      <c r="K45" s="281">
        <f t="shared" si="0"/>
        <v>1</v>
      </c>
      <c r="L45" s="142"/>
      <c r="M45" s="368"/>
    </row>
    <row r="46" spans="1:13" ht="140.25" customHeight="1" x14ac:dyDescent="0.25">
      <c r="A46" s="277" t="s">
        <v>86</v>
      </c>
      <c r="B46" s="278" t="s">
        <v>87</v>
      </c>
      <c r="C46" s="144">
        <v>45</v>
      </c>
      <c r="D46" s="140" t="s">
        <v>16</v>
      </c>
      <c r="E46" s="140" t="s">
        <v>50</v>
      </c>
      <c r="F46" s="140" t="s">
        <v>123</v>
      </c>
      <c r="G46" s="279" t="s">
        <v>124</v>
      </c>
      <c r="H46" s="280">
        <v>0.9</v>
      </c>
      <c r="I46" s="141">
        <v>0</v>
      </c>
      <c r="J46" s="141">
        <v>0</v>
      </c>
      <c r="K46" s="385"/>
      <c r="L46" s="557"/>
      <c r="M46" s="368"/>
    </row>
    <row r="47" spans="1:13" ht="198" customHeight="1" x14ac:dyDescent="0.25">
      <c r="A47" s="284" t="s">
        <v>86</v>
      </c>
      <c r="B47" s="285" t="s">
        <v>87</v>
      </c>
      <c r="C47" s="146">
        <v>46</v>
      </c>
      <c r="D47" s="142" t="s">
        <v>16</v>
      </c>
      <c r="E47" s="142" t="s">
        <v>50</v>
      </c>
      <c r="F47" s="142" t="s">
        <v>125</v>
      </c>
      <c r="G47" s="286" t="s">
        <v>126</v>
      </c>
      <c r="H47" s="280">
        <v>0.99</v>
      </c>
      <c r="I47" s="141">
        <v>4</v>
      </c>
      <c r="J47" s="141">
        <v>4</v>
      </c>
      <c r="K47" s="281">
        <f t="shared" si="0"/>
        <v>1</v>
      </c>
      <c r="L47" s="142"/>
      <c r="M47" s="368"/>
    </row>
    <row r="48" spans="1:13" ht="144.75" customHeight="1" x14ac:dyDescent="0.25">
      <c r="A48" s="277" t="s">
        <v>127</v>
      </c>
      <c r="B48" s="278" t="s">
        <v>28</v>
      </c>
      <c r="C48" s="140">
        <v>47</v>
      </c>
      <c r="D48" s="140" t="s">
        <v>16</v>
      </c>
      <c r="E48" s="140" t="s">
        <v>16</v>
      </c>
      <c r="F48" s="140" t="s">
        <v>128</v>
      </c>
      <c r="G48" s="279" t="s">
        <v>129</v>
      </c>
      <c r="H48" s="280">
        <v>0.95</v>
      </c>
      <c r="I48" s="139">
        <v>85</v>
      </c>
      <c r="J48" s="139">
        <v>85</v>
      </c>
      <c r="K48" s="281">
        <f t="shared" si="0"/>
        <v>1</v>
      </c>
      <c r="L48" s="140"/>
      <c r="M48" s="364" t="s">
        <v>266</v>
      </c>
    </row>
    <row r="49" spans="1:13" ht="158.25" customHeight="1" x14ac:dyDescent="0.25">
      <c r="A49" s="284" t="s">
        <v>127</v>
      </c>
      <c r="B49" s="285" t="s">
        <v>28</v>
      </c>
      <c r="C49" s="142">
        <v>48</v>
      </c>
      <c r="D49" s="142" t="s">
        <v>16</v>
      </c>
      <c r="E49" s="142" t="s">
        <v>16</v>
      </c>
      <c r="F49" s="142" t="s">
        <v>130</v>
      </c>
      <c r="G49" s="286" t="s">
        <v>129</v>
      </c>
      <c r="H49" s="280">
        <v>0.9</v>
      </c>
      <c r="I49" s="141">
        <v>0</v>
      </c>
      <c r="J49" s="141">
        <v>0</v>
      </c>
      <c r="K49" s="385"/>
      <c r="L49" s="558"/>
      <c r="M49" s="358"/>
    </row>
    <row r="50" spans="1:13" ht="162.75" customHeight="1" x14ac:dyDescent="0.25">
      <c r="A50" s="277" t="s">
        <v>127</v>
      </c>
      <c r="B50" s="278" t="s">
        <v>15</v>
      </c>
      <c r="C50" s="140">
        <v>49</v>
      </c>
      <c r="D50" s="140" t="s">
        <v>16</v>
      </c>
      <c r="E50" s="140" t="s">
        <v>17</v>
      </c>
      <c r="F50" s="140" t="s">
        <v>131</v>
      </c>
      <c r="G50" s="279" t="s">
        <v>132</v>
      </c>
      <c r="H50" s="280">
        <v>0.95</v>
      </c>
      <c r="I50" s="143">
        <v>0</v>
      </c>
      <c r="J50" s="143">
        <v>0</v>
      </c>
      <c r="K50" s="385"/>
      <c r="L50" s="375"/>
      <c r="M50" s="353"/>
    </row>
    <row r="51" spans="1:13" ht="78.75" customHeight="1" x14ac:dyDescent="0.25">
      <c r="A51" s="284" t="s">
        <v>40</v>
      </c>
      <c r="B51" s="285" t="s">
        <v>28</v>
      </c>
      <c r="C51" s="142">
        <v>51</v>
      </c>
      <c r="D51" s="142" t="s">
        <v>16</v>
      </c>
      <c r="E51" s="142" t="s">
        <v>50</v>
      </c>
      <c r="F51" s="142" t="s">
        <v>133</v>
      </c>
      <c r="G51" s="286" t="s">
        <v>58</v>
      </c>
      <c r="H51" s="280">
        <v>0.98</v>
      </c>
      <c r="I51" s="141">
        <v>1</v>
      </c>
      <c r="J51" s="141">
        <v>1</v>
      </c>
      <c r="K51" s="281">
        <f t="shared" si="0"/>
        <v>1</v>
      </c>
      <c r="L51" s="142"/>
      <c r="M51" s="357"/>
    </row>
    <row r="52" spans="1:13" ht="121.5" customHeight="1" x14ac:dyDescent="0.25">
      <c r="A52" s="277" t="s">
        <v>134</v>
      </c>
      <c r="B52" s="278" t="s">
        <v>28</v>
      </c>
      <c r="C52" s="140">
        <v>52</v>
      </c>
      <c r="D52" s="140" t="s">
        <v>16</v>
      </c>
      <c r="E52" s="140" t="s">
        <v>17</v>
      </c>
      <c r="F52" s="140" t="s">
        <v>135</v>
      </c>
      <c r="G52" s="279" t="s">
        <v>136</v>
      </c>
      <c r="H52" s="280">
        <v>0.75</v>
      </c>
      <c r="I52" s="141">
        <v>126</v>
      </c>
      <c r="J52" s="141">
        <v>168</v>
      </c>
      <c r="K52" s="281">
        <f t="shared" si="0"/>
        <v>0.75</v>
      </c>
      <c r="L52" s="140"/>
      <c r="M52" s="361"/>
    </row>
    <row r="53" spans="1:13" ht="145.5" customHeight="1" x14ac:dyDescent="0.25">
      <c r="A53" s="284" t="s">
        <v>134</v>
      </c>
      <c r="B53" s="285" t="s">
        <v>28</v>
      </c>
      <c r="C53" s="142">
        <v>53</v>
      </c>
      <c r="D53" s="142" t="s">
        <v>17</v>
      </c>
      <c r="E53" s="142" t="s">
        <v>17</v>
      </c>
      <c r="F53" s="142" t="s">
        <v>137</v>
      </c>
      <c r="G53" s="286" t="s">
        <v>138</v>
      </c>
      <c r="H53" s="280"/>
      <c r="I53" s="141">
        <v>38</v>
      </c>
      <c r="J53" s="141">
        <v>38</v>
      </c>
      <c r="K53" s="281">
        <f t="shared" si="0"/>
        <v>1</v>
      </c>
      <c r="L53" s="142"/>
      <c r="M53" s="361"/>
    </row>
    <row r="54" spans="1:13" ht="161.25" customHeight="1" thickBot="1" x14ac:dyDescent="0.3">
      <c r="A54" s="277" t="s">
        <v>139</v>
      </c>
      <c r="B54" s="290" t="s">
        <v>28</v>
      </c>
      <c r="C54" s="140">
        <v>54</v>
      </c>
      <c r="D54" s="291" t="s">
        <v>16</v>
      </c>
      <c r="E54" s="140" t="s">
        <v>16</v>
      </c>
      <c r="F54" s="140" t="s">
        <v>140</v>
      </c>
      <c r="G54" s="279" t="s">
        <v>58</v>
      </c>
      <c r="H54" s="280"/>
      <c r="I54" s="139"/>
      <c r="J54" s="139"/>
      <c r="K54" s="385"/>
      <c r="L54" s="557"/>
      <c r="M54" s="359" t="s">
        <v>284</v>
      </c>
    </row>
    <row r="55" spans="1:13" x14ac:dyDescent="0.25">
      <c r="C55" s="226"/>
      <c r="H55" s="226" t="s">
        <v>141</v>
      </c>
      <c r="K55" s="292"/>
    </row>
  </sheetData>
  <autoFilter ref="A2:M55">
    <sortState ref="A4:M56">
      <sortCondition ref="C3"/>
    </sortState>
  </autoFilter>
  <mergeCells count="1">
    <mergeCell ref="A1:F1"/>
  </mergeCells>
  <pageMargins left="0.70866141732283472" right="0.70866141732283472" top="0.74803149606299213" bottom="0.74803149606299213" header="0.31496062992125984" footer="0.31496062992125984"/>
  <pageSetup paperSize="9" scale="45"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56"/>
  <sheetViews>
    <sheetView topLeftCell="A52" zoomScale="60" zoomScaleNormal="60" workbookViewId="0">
      <selection activeCell="K53" sqref="K53"/>
    </sheetView>
  </sheetViews>
  <sheetFormatPr defaultRowHeight="15" x14ac:dyDescent="0.25"/>
  <cols>
    <col min="1" max="1" width="16.85546875" style="2" customWidth="1"/>
    <col min="2" max="2" width="13.7109375" style="5" customWidth="1"/>
    <col min="3" max="3" width="9.140625" style="5"/>
    <col min="4" max="4" width="18.7109375" style="6" bestFit="1" customWidth="1"/>
    <col min="5" max="5" width="19.42578125" style="2" customWidth="1"/>
    <col min="6" max="6" width="32.140625" style="2" customWidth="1"/>
    <col min="7" max="7" width="31.42578125" style="2" customWidth="1"/>
    <col min="8" max="8" width="18.7109375" style="2" customWidth="1"/>
    <col min="9" max="9" width="17.140625" style="2" customWidth="1"/>
    <col min="10" max="10" width="18.5703125" style="2" customWidth="1"/>
    <col min="11" max="11" width="17.7109375" style="2" customWidth="1"/>
    <col min="12" max="12" width="16.140625" style="2" customWidth="1"/>
    <col min="13" max="13" width="47.140625" style="2" customWidth="1"/>
    <col min="14" max="16384" width="9.140625" style="4"/>
  </cols>
  <sheetData>
    <row r="1" spans="1:13" ht="24" x14ac:dyDescent="0.25">
      <c r="K1" s="3"/>
    </row>
    <row r="2" spans="1:13" ht="66.75" customHeight="1" thickBot="1" x14ac:dyDescent="0.3">
      <c r="A2" s="607" t="s">
        <v>168</v>
      </c>
      <c r="B2" s="607"/>
      <c r="C2" s="607"/>
      <c r="D2" s="607"/>
      <c r="E2" s="607"/>
      <c r="F2" s="607"/>
      <c r="G2" s="7"/>
      <c r="H2" s="3"/>
      <c r="I2" s="619" t="s">
        <v>0</v>
      </c>
      <c r="J2" s="619"/>
      <c r="K2" s="3"/>
    </row>
    <row r="3" spans="1:13" ht="75" x14ac:dyDescent="0.25">
      <c r="A3" s="8" t="s">
        <v>1</v>
      </c>
      <c r="B3" s="9" t="s">
        <v>2</v>
      </c>
      <c r="C3" s="9" t="s">
        <v>3</v>
      </c>
      <c r="D3" s="9" t="s">
        <v>4</v>
      </c>
      <c r="E3" s="9" t="s">
        <v>5</v>
      </c>
      <c r="F3" s="9" t="s">
        <v>6</v>
      </c>
      <c r="G3" s="9" t="s">
        <v>7</v>
      </c>
      <c r="H3" s="10" t="s">
        <v>8</v>
      </c>
      <c r="I3" s="11" t="s">
        <v>9</v>
      </c>
      <c r="J3" s="11" t="s">
        <v>10</v>
      </c>
      <c r="K3" s="10" t="s">
        <v>11</v>
      </c>
      <c r="L3" s="9" t="s">
        <v>12</v>
      </c>
      <c r="M3" s="12" t="s">
        <v>13</v>
      </c>
    </row>
    <row r="4" spans="1:13" ht="132.75" customHeight="1" x14ac:dyDescent="0.25">
      <c r="A4" s="13" t="s">
        <v>14</v>
      </c>
      <c r="B4" s="14" t="s">
        <v>15</v>
      </c>
      <c r="C4" s="15">
        <v>1</v>
      </c>
      <c r="D4" s="15" t="s">
        <v>16</v>
      </c>
      <c r="E4" s="16" t="s">
        <v>17</v>
      </c>
      <c r="F4" s="17" t="s">
        <v>18</v>
      </c>
      <c r="G4" s="17" t="s">
        <v>19</v>
      </c>
      <c r="H4" s="18">
        <v>0.995</v>
      </c>
      <c r="I4" s="148">
        <v>720</v>
      </c>
      <c r="J4" s="148">
        <v>720</v>
      </c>
      <c r="K4" s="281">
        <f t="shared" ref="K4:K35" si="0">I4/J4</f>
        <v>1</v>
      </c>
      <c r="L4" s="407"/>
      <c r="M4" s="293"/>
    </row>
    <row r="5" spans="1:13" ht="137.25" customHeight="1" x14ac:dyDescent="0.25">
      <c r="A5" s="13" t="s">
        <v>14</v>
      </c>
      <c r="B5" s="14" t="s">
        <v>15</v>
      </c>
      <c r="C5" s="15">
        <v>2</v>
      </c>
      <c r="D5" s="15" t="s">
        <v>16</v>
      </c>
      <c r="E5" s="16" t="s">
        <v>17</v>
      </c>
      <c r="F5" s="17" t="s">
        <v>20</v>
      </c>
      <c r="G5" s="17" t="s">
        <v>21</v>
      </c>
      <c r="H5" s="18">
        <v>0.95</v>
      </c>
      <c r="I5" s="294">
        <v>301</v>
      </c>
      <c r="J5" s="294">
        <v>307</v>
      </c>
      <c r="K5" s="281">
        <f t="shared" si="0"/>
        <v>0.98045602605863191</v>
      </c>
      <c r="L5" s="560"/>
      <c r="M5" s="295"/>
    </row>
    <row r="6" spans="1:13" ht="135" customHeight="1" x14ac:dyDescent="0.25">
      <c r="A6" s="19" t="s">
        <v>22</v>
      </c>
      <c r="B6" s="20" t="s">
        <v>15</v>
      </c>
      <c r="C6" s="21">
        <v>3</v>
      </c>
      <c r="D6" s="21" t="s">
        <v>16</v>
      </c>
      <c r="E6" s="22" t="s">
        <v>17</v>
      </c>
      <c r="F6" s="23" t="s">
        <v>23</v>
      </c>
      <c r="G6" s="23" t="s">
        <v>24</v>
      </c>
      <c r="H6" s="18">
        <v>0.95</v>
      </c>
      <c r="I6" s="148">
        <v>56</v>
      </c>
      <c r="J6" s="148">
        <v>56</v>
      </c>
      <c r="K6" s="281">
        <f t="shared" si="0"/>
        <v>1</v>
      </c>
      <c r="L6" s="437"/>
      <c r="M6" s="225"/>
    </row>
    <row r="7" spans="1:13" ht="159.75" customHeight="1" x14ac:dyDescent="0.25">
      <c r="A7" s="13" t="s">
        <v>14</v>
      </c>
      <c r="B7" s="14" t="s">
        <v>15</v>
      </c>
      <c r="C7" s="15">
        <v>4</v>
      </c>
      <c r="D7" s="15" t="s">
        <v>16</v>
      </c>
      <c r="E7" s="16" t="s">
        <v>17</v>
      </c>
      <c r="F7" s="17" t="s">
        <v>25</v>
      </c>
      <c r="G7" s="17" t="s">
        <v>26</v>
      </c>
      <c r="H7" s="18">
        <v>0.95</v>
      </c>
      <c r="I7" s="294">
        <v>42</v>
      </c>
      <c r="J7" s="294">
        <v>42</v>
      </c>
      <c r="K7" s="281">
        <f t="shared" si="0"/>
        <v>1</v>
      </c>
      <c r="L7" s="561"/>
      <c r="M7" s="296"/>
    </row>
    <row r="8" spans="1:13" ht="192.75" customHeight="1" x14ac:dyDescent="0.25">
      <c r="A8" s="19" t="s">
        <v>27</v>
      </c>
      <c r="B8" s="20" t="s">
        <v>28</v>
      </c>
      <c r="C8" s="21">
        <v>5</v>
      </c>
      <c r="D8" s="21" t="s">
        <v>16</v>
      </c>
      <c r="E8" s="22" t="s">
        <v>16</v>
      </c>
      <c r="F8" s="23" t="s">
        <v>29</v>
      </c>
      <c r="G8" s="23" t="s">
        <v>30</v>
      </c>
      <c r="H8" s="18">
        <v>0.95</v>
      </c>
      <c r="I8" s="141">
        <v>4</v>
      </c>
      <c r="J8" s="141">
        <v>4</v>
      </c>
      <c r="K8" s="281">
        <f t="shared" si="0"/>
        <v>1</v>
      </c>
      <c r="L8" s="562"/>
      <c r="M8" s="573" t="s">
        <v>289</v>
      </c>
    </row>
    <row r="9" spans="1:13" ht="135" x14ac:dyDescent="0.25">
      <c r="A9" s="13" t="s">
        <v>31</v>
      </c>
      <c r="B9" s="14" t="s">
        <v>28</v>
      </c>
      <c r="C9" s="15">
        <v>6</v>
      </c>
      <c r="D9" s="15" t="s">
        <v>16</v>
      </c>
      <c r="E9" s="16" t="s">
        <v>16</v>
      </c>
      <c r="F9" s="17" t="s">
        <v>32</v>
      </c>
      <c r="G9" s="17" t="s">
        <v>33</v>
      </c>
      <c r="H9" s="18">
        <v>0.95</v>
      </c>
      <c r="I9" s="139">
        <v>0</v>
      </c>
      <c r="J9" s="139">
        <v>0</v>
      </c>
      <c r="K9" s="385"/>
      <c r="L9" s="563"/>
      <c r="M9" s="572"/>
    </row>
    <row r="10" spans="1:13" ht="133.5" customHeight="1" x14ac:dyDescent="0.25">
      <c r="A10" s="19" t="s">
        <v>34</v>
      </c>
      <c r="B10" s="20" t="s">
        <v>28</v>
      </c>
      <c r="C10" s="21">
        <v>7</v>
      </c>
      <c r="D10" s="21" t="s">
        <v>16</v>
      </c>
      <c r="E10" s="22" t="s">
        <v>17</v>
      </c>
      <c r="F10" s="23" t="s">
        <v>35</v>
      </c>
      <c r="G10" s="23" t="s">
        <v>36</v>
      </c>
      <c r="H10" s="18">
        <v>0.99</v>
      </c>
      <c r="I10" s="141">
        <v>6</v>
      </c>
      <c r="J10" s="141">
        <v>6</v>
      </c>
      <c r="K10" s="281">
        <f t="shared" si="0"/>
        <v>1</v>
      </c>
      <c r="L10" s="374"/>
      <c r="M10" s="249"/>
    </row>
    <row r="11" spans="1:13" ht="217.5" customHeight="1" x14ac:dyDescent="0.25">
      <c r="A11" s="13" t="s">
        <v>37</v>
      </c>
      <c r="B11" s="14" t="s">
        <v>28</v>
      </c>
      <c r="C11" s="15">
        <v>8</v>
      </c>
      <c r="D11" s="15" t="s">
        <v>16</v>
      </c>
      <c r="E11" s="16" t="s">
        <v>17</v>
      </c>
      <c r="F11" s="17" t="s">
        <v>38</v>
      </c>
      <c r="G11" s="17" t="s">
        <v>39</v>
      </c>
      <c r="H11" s="18">
        <v>1</v>
      </c>
      <c r="I11" s="141">
        <v>6</v>
      </c>
      <c r="J11" s="141">
        <v>6</v>
      </c>
      <c r="K11" s="281">
        <f t="shared" si="0"/>
        <v>1</v>
      </c>
      <c r="L11" s="373"/>
      <c r="M11" s="271"/>
    </row>
    <row r="12" spans="1:13" ht="202.5" x14ac:dyDescent="0.25">
      <c r="A12" s="19" t="s">
        <v>40</v>
      </c>
      <c r="B12" s="20" t="s">
        <v>15</v>
      </c>
      <c r="C12" s="21">
        <v>9</v>
      </c>
      <c r="D12" s="21" t="s">
        <v>16</v>
      </c>
      <c r="E12" s="22" t="s">
        <v>16</v>
      </c>
      <c r="F12" s="23" t="s">
        <v>41</v>
      </c>
      <c r="G12" s="23" t="s">
        <v>42</v>
      </c>
      <c r="H12" s="18">
        <v>0.98</v>
      </c>
      <c r="I12" s="148">
        <v>6</v>
      </c>
      <c r="J12" s="148">
        <v>6</v>
      </c>
      <c r="K12" s="281">
        <f t="shared" si="0"/>
        <v>1</v>
      </c>
      <c r="L12" s="564"/>
      <c r="M12" s="225"/>
    </row>
    <row r="13" spans="1:13" ht="196.5" customHeight="1" x14ac:dyDescent="0.25">
      <c r="A13" s="13" t="s">
        <v>43</v>
      </c>
      <c r="B13" s="14" t="s">
        <v>15</v>
      </c>
      <c r="C13" s="15">
        <v>10</v>
      </c>
      <c r="D13" s="15" t="s">
        <v>16</v>
      </c>
      <c r="E13" s="16" t="s">
        <v>17</v>
      </c>
      <c r="F13" s="17" t="s">
        <v>44</v>
      </c>
      <c r="G13" s="17" t="s">
        <v>45</v>
      </c>
      <c r="H13" s="18">
        <v>0.98</v>
      </c>
      <c r="I13" s="294">
        <v>23</v>
      </c>
      <c r="J13" s="294">
        <v>23</v>
      </c>
      <c r="K13" s="281">
        <f t="shared" si="0"/>
        <v>1</v>
      </c>
      <c r="L13" s="565"/>
      <c r="M13" s="297"/>
    </row>
    <row r="14" spans="1:13" ht="112.5" x14ac:dyDescent="0.25">
      <c r="A14" s="19" t="s">
        <v>46</v>
      </c>
      <c r="B14" s="20" t="s">
        <v>15</v>
      </c>
      <c r="C14" s="21">
        <v>11</v>
      </c>
      <c r="D14" s="21" t="s">
        <v>16</v>
      </c>
      <c r="E14" s="22" t="s">
        <v>17</v>
      </c>
      <c r="F14" s="23" t="s">
        <v>47</v>
      </c>
      <c r="G14" s="23" t="s">
        <v>48</v>
      </c>
      <c r="H14" s="18">
        <v>0.97</v>
      </c>
      <c r="I14" s="148">
        <v>232</v>
      </c>
      <c r="J14" s="148">
        <v>232</v>
      </c>
      <c r="K14" s="281">
        <f t="shared" si="0"/>
        <v>1</v>
      </c>
      <c r="L14" s="407"/>
      <c r="M14" s="225"/>
    </row>
    <row r="15" spans="1:13" ht="174" x14ac:dyDescent="0.25">
      <c r="A15" s="13" t="s">
        <v>49</v>
      </c>
      <c r="B15" s="14" t="s">
        <v>28</v>
      </c>
      <c r="C15" s="15">
        <v>12</v>
      </c>
      <c r="D15" s="15" t="s">
        <v>50</v>
      </c>
      <c r="E15" s="16" t="s">
        <v>50</v>
      </c>
      <c r="F15" s="29" t="s">
        <v>51</v>
      </c>
      <c r="G15" s="29" t="s">
        <v>52</v>
      </c>
      <c r="H15" s="18">
        <v>0.85</v>
      </c>
      <c r="I15" s="139">
        <v>0</v>
      </c>
      <c r="J15" s="139">
        <v>0</v>
      </c>
      <c r="K15" s="385"/>
      <c r="L15" s="563"/>
      <c r="M15" s="241"/>
    </row>
    <row r="16" spans="1:13" ht="77.25" customHeight="1" x14ac:dyDescent="0.25">
      <c r="A16" s="19" t="s">
        <v>53</v>
      </c>
      <c r="B16" s="20" t="s">
        <v>28</v>
      </c>
      <c r="C16" s="21">
        <v>13</v>
      </c>
      <c r="D16" s="21" t="s">
        <v>50</v>
      </c>
      <c r="E16" s="22" t="s">
        <v>50</v>
      </c>
      <c r="F16" s="30" t="s">
        <v>54</v>
      </c>
      <c r="G16" s="31" t="s">
        <v>55</v>
      </c>
      <c r="H16" s="18">
        <v>0.85</v>
      </c>
      <c r="I16" s="139">
        <v>0</v>
      </c>
      <c r="J16" s="139">
        <v>0</v>
      </c>
      <c r="K16" s="385"/>
      <c r="L16" s="566"/>
      <c r="M16" s="249"/>
    </row>
    <row r="17" spans="1:13" ht="135" x14ac:dyDescent="0.25">
      <c r="A17" s="13" t="s">
        <v>56</v>
      </c>
      <c r="B17" s="14" t="s">
        <v>15</v>
      </c>
      <c r="C17" s="15">
        <v>14</v>
      </c>
      <c r="D17" s="15" t="s">
        <v>16</v>
      </c>
      <c r="E17" s="16" t="s">
        <v>50</v>
      </c>
      <c r="F17" s="17" t="s">
        <v>57</v>
      </c>
      <c r="G17" s="17" t="s">
        <v>58</v>
      </c>
      <c r="H17" s="18">
        <v>0.92</v>
      </c>
      <c r="I17" s="148">
        <v>58</v>
      </c>
      <c r="J17" s="148">
        <v>58</v>
      </c>
      <c r="K17" s="281">
        <f t="shared" si="0"/>
        <v>1</v>
      </c>
      <c r="L17" s="407"/>
      <c r="M17" s="298"/>
    </row>
    <row r="18" spans="1:13" ht="130.5" x14ac:dyDescent="0.25">
      <c r="A18" s="19" t="s">
        <v>59</v>
      </c>
      <c r="B18" s="20" t="s">
        <v>28</v>
      </c>
      <c r="C18" s="21">
        <v>15</v>
      </c>
      <c r="D18" s="21" t="s">
        <v>17</v>
      </c>
      <c r="E18" s="22" t="s">
        <v>50</v>
      </c>
      <c r="F18" s="30" t="s">
        <v>60</v>
      </c>
      <c r="G18" s="30" t="s">
        <v>61</v>
      </c>
      <c r="H18" s="18">
        <v>0.99</v>
      </c>
      <c r="I18" s="141">
        <v>1</v>
      </c>
      <c r="J18" s="141">
        <v>1</v>
      </c>
      <c r="K18" s="281">
        <f t="shared" si="0"/>
        <v>1</v>
      </c>
      <c r="L18" s="566"/>
      <c r="M18" s="249"/>
    </row>
    <row r="19" spans="1:13" ht="135" x14ac:dyDescent="0.25">
      <c r="A19" s="13" t="s">
        <v>62</v>
      </c>
      <c r="B19" s="14" t="s">
        <v>28</v>
      </c>
      <c r="C19" s="15">
        <v>16</v>
      </c>
      <c r="D19" s="15" t="s">
        <v>16</v>
      </c>
      <c r="E19" s="16" t="s">
        <v>50</v>
      </c>
      <c r="F19" s="17" t="s">
        <v>63</v>
      </c>
      <c r="G19" s="17" t="s">
        <v>64</v>
      </c>
      <c r="H19" s="18">
        <v>0.95</v>
      </c>
      <c r="I19" s="139">
        <v>0</v>
      </c>
      <c r="J19" s="139">
        <v>0</v>
      </c>
      <c r="K19" s="281" t="e">
        <f t="shared" si="0"/>
        <v>#DIV/0!</v>
      </c>
      <c r="L19" s="563"/>
      <c r="M19" s="241"/>
    </row>
    <row r="20" spans="1:13" ht="157.5" customHeight="1" x14ac:dyDescent="0.25">
      <c r="A20" s="19" t="s">
        <v>62</v>
      </c>
      <c r="B20" s="20" t="s">
        <v>28</v>
      </c>
      <c r="C20" s="21">
        <v>17</v>
      </c>
      <c r="D20" s="21" t="s">
        <v>16</v>
      </c>
      <c r="E20" s="22" t="s">
        <v>16</v>
      </c>
      <c r="F20" s="23" t="s">
        <v>65</v>
      </c>
      <c r="G20" s="23" t="s">
        <v>66</v>
      </c>
      <c r="H20" s="18">
        <v>0.97</v>
      </c>
      <c r="I20" s="141">
        <v>6</v>
      </c>
      <c r="J20" s="141">
        <v>6</v>
      </c>
      <c r="K20" s="281">
        <f t="shared" si="0"/>
        <v>1</v>
      </c>
      <c r="L20" s="373"/>
      <c r="M20" s="249"/>
    </row>
    <row r="21" spans="1:13" ht="178.5" customHeight="1" x14ac:dyDescent="0.25">
      <c r="A21" s="13" t="s">
        <v>62</v>
      </c>
      <c r="B21" s="14" t="s">
        <v>28</v>
      </c>
      <c r="C21" s="15">
        <v>18</v>
      </c>
      <c r="D21" s="15" t="s">
        <v>16</v>
      </c>
      <c r="E21" s="16" t="s">
        <v>50</v>
      </c>
      <c r="F21" s="17" t="s">
        <v>67</v>
      </c>
      <c r="G21" s="17" t="s">
        <v>68</v>
      </c>
      <c r="H21" s="18">
        <v>0.97</v>
      </c>
      <c r="I21" s="139">
        <v>0</v>
      </c>
      <c r="J21" s="139">
        <v>0</v>
      </c>
      <c r="K21" s="385"/>
      <c r="L21" s="563"/>
      <c r="M21" s="241"/>
    </row>
    <row r="22" spans="1:13" ht="157.5" customHeight="1" x14ac:dyDescent="0.25">
      <c r="A22" s="19" t="s">
        <v>62</v>
      </c>
      <c r="B22" s="20" t="s">
        <v>28</v>
      </c>
      <c r="C22" s="21">
        <v>19</v>
      </c>
      <c r="D22" s="21" t="s">
        <v>16</v>
      </c>
      <c r="E22" s="22" t="s">
        <v>50</v>
      </c>
      <c r="F22" s="23" t="s">
        <v>69</v>
      </c>
      <c r="G22" s="23" t="s">
        <v>70</v>
      </c>
      <c r="H22" s="18">
        <v>0.99</v>
      </c>
      <c r="I22" s="141">
        <v>87</v>
      </c>
      <c r="J22" s="141">
        <v>73</v>
      </c>
      <c r="K22" s="281">
        <f t="shared" si="0"/>
        <v>1.1917808219178083</v>
      </c>
      <c r="L22" s="373"/>
      <c r="M22" s="254"/>
    </row>
    <row r="23" spans="1:13" ht="135" x14ac:dyDescent="0.25">
      <c r="A23" s="13" t="s">
        <v>62</v>
      </c>
      <c r="B23" s="14" t="s">
        <v>28</v>
      </c>
      <c r="C23" s="15">
        <v>20</v>
      </c>
      <c r="D23" s="15" t="s">
        <v>16</v>
      </c>
      <c r="E23" s="16" t="s">
        <v>50</v>
      </c>
      <c r="F23" s="17" t="s">
        <v>71</v>
      </c>
      <c r="G23" s="17" t="s">
        <v>72</v>
      </c>
      <c r="H23" s="18">
        <v>0.99</v>
      </c>
      <c r="I23" s="139">
        <v>1</v>
      </c>
      <c r="J23" s="139">
        <v>1</v>
      </c>
      <c r="K23" s="281">
        <f t="shared" si="0"/>
        <v>1</v>
      </c>
      <c r="L23" s="563"/>
      <c r="M23" s="262"/>
    </row>
    <row r="24" spans="1:13" ht="112.5" x14ac:dyDescent="0.25">
      <c r="A24" s="19" t="s">
        <v>73</v>
      </c>
      <c r="B24" s="20" t="s">
        <v>15</v>
      </c>
      <c r="C24" s="21">
        <v>21</v>
      </c>
      <c r="D24" s="21" t="s">
        <v>16</v>
      </c>
      <c r="E24" s="22" t="s">
        <v>16</v>
      </c>
      <c r="F24" s="23" t="s">
        <v>74</v>
      </c>
      <c r="G24" s="23" t="s">
        <v>75</v>
      </c>
      <c r="H24" s="18" t="s">
        <v>76</v>
      </c>
      <c r="I24" s="148">
        <v>0</v>
      </c>
      <c r="J24" s="148">
        <v>0</v>
      </c>
      <c r="K24" s="385"/>
      <c r="L24" s="564"/>
      <c r="M24" s="293"/>
    </row>
    <row r="25" spans="1:13" ht="92.25" customHeight="1" x14ac:dyDescent="0.25">
      <c r="A25" s="13" t="s">
        <v>77</v>
      </c>
      <c r="B25" s="14" t="s">
        <v>15</v>
      </c>
      <c r="C25" s="15">
        <v>22</v>
      </c>
      <c r="D25" s="15" t="s">
        <v>16</v>
      </c>
      <c r="E25" s="16" t="s">
        <v>16</v>
      </c>
      <c r="F25" s="17" t="s">
        <v>78</v>
      </c>
      <c r="G25" s="17" t="s">
        <v>79</v>
      </c>
      <c r="H25" s="18" t="s">
        <v>80</v>
      </c>
      <c r="I25" s="148">
        <v>0</v>
      </c>
      <c r="J25" s="148">
        <v>0</v>
      </c>
      <c r="K25" s="281" t="s">
        <v>286</v>
      </c>
      <c r="L25" s="407"/>
      <c r="M25" s="293"/>
    </row>
    <row r="26" spans="1:13" ht="45" x14ac:dyDescent="0.25">
      <c r="A26" s="19" t="s">
        <v>81</v>
      </c>
      <c r="B26" s="20" t="s">
        <v>15</v>
      </c>
      <c r="C26" s="21">
        <v>23</v>
      </c>
      <c r="D26" s="21" t="s">
        <v>16</v>
      </c>
      <c r="E26" s="22" t="s">
        <v>16</v>
      </c>
      <c r="F26" s="23" t="s">
        <v>82</v>
      </c>
      <c r="G26" s="23"/>
      <c r="H26" s="18">
        <v>0.9</v>
      </c>
      <c r="I26" s="148">
        <v>11</v>
      </c>
      <c r="J26" s="148">
        <v>11</v>
      </c>
      <c r="K26" s="281">
        <f t="shared" si="0"/>
        <v>1</v>
      </c>
      <c r="L26" s="407"/>
      <c r="M26" s="299"/>
    </row>
    <row r="27" spans="1:13" ht="112.5" x14ac:dyDescent="0.25">
      <c r="A27" s="13" t="s">
        <v>83</v>
      </c>
      <c r="B27" s="14" t="s">
        <v>15</v>
      </c>
      <c r="C27" s="15">
        <v>24</v>
      </c>
      <c r="D27" s="15" t="s">
        <v>16</v>
      </c>
      <c r="E27" s="16" t="s">
        <v>16</v>
      </c>
      <c r="F27" s="17" t="s">
        <v>84</v>
      </c>
      <c r="G27" s="17" t="s">
        <v>85</v>
      </c>
      <c r="H27" s="18">
        <v>0.98</v>
      </c>
      <c r="I27" s="148">
        <v>138</v>
      </c>
      <c r="J27" s="148">
        <v>139</v>
      </c>
      <c r="K27" s="281">
        <f t="shared" si="0"/>
        <v>0.9928057553956835</v>
      </c>
      <c r="L27" s="437"/>
      <c r="M27" s="299"/>
    </row>
    <row r="28" spans="1:13" ht="133.5" customHeight="1" x14ac:dyDescent="0.25">
      <c r="A28" s="19" t="s">
        <v>86</v>
      </c>
      <c r="B28" s="20" t="s">
        <v>87</v>
      </c>
      <c r="C28" s="34">
        <v>26</v>
      </c>
      <c r="D28" s="21" t="s">
        <v>16</v>
      </c>
      <c r="E28" s="22" t="s">
        <v>50</v>
      </c>
      <c r="F28" s="23" t="s">
        <v>88</v>
      </c>
      <c r="G28" s="23" t="s">
        <v>89</v>
      </c>
      <c r="H28" s="18">
        <v>1</v>
      </c>
      <c r="I28" s="546">
        <v>62</v>
      </c>
      <c r="J28" s="546">
        <v>62</v>
      </c>
      <c r="K28" s="281">
        <f t="shared" si="0"/>
        <v>1</v>
      </c>
      <c r="L28" s="567"/>
      <c r="M28" s="27"/>
    </row>
    <row r="29" spans="1:13" ht="135" x14ac:dyDescent="0.25">
      <c r="A29" s="13" t="s">
        <v>83</v>
      </c>
      <c r="B29" s="14" t="s">
        <v>15</v>
      </c>
      <c r="C29" s="15">
        <v>27</v>
      </c>
      <c r="D29" s="15" t="s">
        <v>16</v>
      </c>
      <c r="E29" s="16" t="s">
        <v>90</v>
      </c>
      <c r="F29" s="17" t="s">
        <v>91</v>
      </c>
      <c r="G29" s="17" t="s">
        <v>92</v>
      </c>
      <c r="H29" s="18">
        <v>0.98</v>
      </c>
      <c r="I29" s="148">
        <v>0</v>
      </c>
      <c r="J29" s="148">
        <v>0</v>
      </c>
      <c r="K29" s="385"/>
      <c r="L29" s="564"/>
      <c r="M29" s="296"/>
    </row>
    <row r="30" spans="1:13" ht="157.5" customHeight="1" x14ac:dyDescent="0.25">
      <c r="A30" s="19" t="s">
        <v>86</v>
      </c>
      <c r="B30" s="20" t="s">
        <v>87</v>
      </c>
      <c r="C30" s="34">
        <v>28</v>
      </c>
      <c r="D30" s="21" t="s">
        <v>16</v>
      </c>
      <c r="E30" s="22" t="s">
        <v>90</v>
      </c>
      <c r="F30" s="23" t="s">
        <v>93</v>
      </c>
      <c r="G30" s="23" t="s">
        <v>94</v>
      </c>
      <c r="H30" s="18">
        <v>0.98</v>
      </c>
      <c r="I30" s="546">
        <v>1</v>
      </c>
      <c r="J30" s="546">
        <v>1</v>
      </c>
      <c r="K30" s="281">
        <f t="shared" si="0"/>
        <v>1</v>
      </c>
      <c r="L30" s="406"/>
      <c r="M30" s="27"/>
    </row>
    <row r="31" spans="1:13" ht="201" customHeight="1" x14ac:dyDescent="0.25">
      <c r="A31" s="13" t="s">
        <v>83</v>
      </c>
      <c r="B31" s="14" t="s">
        <v>15</v>
      </c>
      <c r="C31" s="15">
        <v>29</v>
      </c>
      <c r="D31" s="15" t="s">
        <v>16</v>
      </c>
      <c r="E31" s="16" t="s">
        <v>17</v>
      </c>
      <c r="F31" s="17" t="s">
        <v>95</v>
      </c>
      <c r="G31" s="17" t="s">
        <v>96</v>
      </c>
      <c r="H31" s="18">
        <v>0.99</v>
      </c>
      <c r="I31" s="148">
        <v>1</v>
      </c>
      <c r="J31" s="148">
        <v>1</v>
      </c>
      <c r="K31" s="281">
        <f t="shared" si="0"/>
        <v>1</v>
      </c>
      <c r="L31" s="564"/>
      <c r="M31" s="293"/>
    </row>
    <row r="32" spans="1:13" ht="121.5" customHeight="1" x14ac:dyDescent="0.25">
      <c r="A32" s="19" t="s">
        <v>86</v>
      </c>
      <c r="B32" s="20" t="s">
        <v>87</v>
      </c>
      <c r="C32" s="34">
        <v>30</v>
      </c>
      <c r="D32" s="21" t="s">
        <v>16</v>
      </c>
      <c r="E32" s="22" t="s">
        <v>17</v>
      </c>
      <c r="F32" s="23" t="s">
        <v>97</v>
      </c>
      <c r="G32" s="23" t="s">
        <v>98</v>
      </c>
      <c r="H32" s="18">
        <v>0.98</v>
      </c>
      <c r="I32" s="546">
        <v>0</v>
      </c>
      <c r="J32" s="546">
        <v>0</v>
      </c>
      <c r="K32" s="385"/>
      <c r="L32" s="406"/>
      <c r="M32" s="27"/>
    </row>
    <row r="33" spans="1:13" ht="157.5" x14ac:dyDescent="0.25">
      <c r="A33" s="13" t="s">
        <v>86</v>
      </c>
      <c r="B33" s="14" t="s">
        <v>87</v>
      </c>
      <c r="C33" s="36">
        <v>31</v>
      </c>
      <c r="D33" s="15" t="s">
        <v>16</v>
      </c>
      <c r="E33" s="16" t="s">
        <v>17</v>
      </c>
      <c r="F33" s="17" t="s">
        <v>99</v>
      </c>
      <c r="G33" s="17" t="s">
        <v>100</v>
      </c>
      <c r="H33" s="18">
        <v>0.98</v>
      </c>
      <c r="I33" s="545">
        <v>0</v>
      </c>
      <c r="J33" s="545">
        <v>0</v>
      </c>
      <c r="K33" s="385"/>
      <c r="L33" s="405"/>
      <c r="M33" s="27"/>
    </row>
    <row r="34" spans="1:13" ht="90" x14ac:dyDescent="0.25">
      <c r="A34" s="19" t="s">
        <v>101</v>
      </c>
      <c r="B34" s="20" t="s">
        <v>15</v>
      </c>
      <c r="C34" s="21">
        <v>32</v>
      </c>
      <c r="D34" s="21" t="s">
        <v>16</v>
      </c>
      <c r="E34" s="22" t="s">
        <v>17</v>
      </c>
      <c r="F34" s="23" t="s">
        <v>102</v>
      </c>
      <c r="G34" s="23" t="s">
        <v>58</v>
      </c>
      <c r="H34" s="18" t="s">
        <v>156</v>
      </c>
      <c r="I34" s="148">
        <v>0</v>
      </c>
      <c r="J34" s="148">
        <v>0</v>
      </c>
      <c r="K34" s="281" t="s">
        <v>287</v>
      </c>
      <c r="L34" s="407"/>
      <c r="M34" s="299"/>
    </row>
    <row r="35" spans="1:13" ht="180" x14ac:dyDescent="0.25">
      <c r="A35" s="13" t="s">
        <v>86</v>
      </c>
      <c r="B35" s="14" t="s">
        <v>87</v>
      </c>
      <c r="C35" s="36">
        <v>33</v>
      </c>
      <c r="D35" s="15" t="s">
        <v>16</v>
      </c>
      <c r="E35" s="16" t="s">
        <v>16</v>
      </c>
      <c r="F35" s="17" t="s">
        <v>103</v>
      </c>
      <c r="G35" s="17" t="s">
        <v>104</v>
      </c>
      <c r="H35" s="18">
        <v>0.95</v>
      </c>
      <c r="I35" s="545">
        <v>65</v>
      </c>
      <c r="J35" s="545">
        <v>65</v>
      </c>
      <c r="K35" s="281">
        <f t="shared" si="0"/>
        <v>1</v>
      </c>
      <c r="L35" s="568"/>
      <c r="M35" s="28"/>
    </row>
    <row r="36" spans="1:13" ht="180" x14ac:dyDescent="0.25">
      <c r="A36" s="19" t="s">
        <v>86</v>
      </c>
      <c r="B36" s="20" t="s">
        <v>87</v>
      </c>
      <c r="C36" s="34">
        <v>34</v>
      </c>
      <c r="D36" s="21" t="s">
        <v>16</v>
      </c>
      <c r="E36" s="22" t="s">
        <v>16</v>
      </c>
      <c r="F36" s="23" t="s">
        <v>105</v>
      </c>
      <c r="G36" s="23" t="s">
        <v>104</v>
      </c>
      <c r="H36" s="18">
        <v>0.95</v>
      </c>
      <c r="I36" s="546">
        <v>4</v>
      </c>
      <c r="J36" s="546">
        <v>4</v>
      </c>
      <c r="K36" s="281">
        <f t="shared" ref="K36:K54" si="1">I36/J36</f>
        <v>1</v>
      </c>
      <c r="L36" s="406"/>
      <c r="M36" s="28"/>
    </row>
    <row r="37" spans="1:13" ht="180" x14ac:dyDescent="0.25">
      <c r="A37" s="13" t="s">
        <v>86</v>
      </c>
      <c r="B37" s="14" t="s">
        <v>87</v>
      </c>
      <c r="C37" s="36">
        <v>35</v>
      </c>
      <c r="D37" s="15" t="s">
        <v>16</v>
      </c>
      <c r="E37" s="16" t="s">
        <v>16</v>
      </c>
      <c r="F37" s="17" t="s">
        <v>106</v>
      </c>
      <c r="G37" s="17" t="s">
        <v>107</v>
      </c>
      <c r="H37" s="18">
        <v>0.95</v>
      </c>
      <c r="I37" s="545">
        <v>0</v>
      </c>
      <c r="J37" s="545">
        <v>0</v>
      </c>
      <c r="K37" s="385"/>
      <c r="L37" s="405"/>
      <c r="M37" s="28"/>
    </row>
    <row r="38" spans="1:13" ht="180" x14ac:dyDescent="0.25">
      <c r="A38" s="19" t="s">
        <v>86</v>
      </c>
      <c r="B38" s="20" t="s">
        <v>87</v>
      </c>
      <c r="C38" s="34">
        <v>36</v>
      </c>
      <c r="D38" s="21" t="s">
        <v>16</v>
      </c>
      <c r="E38" s="22" t="s">
        <v>17</v>
      </c>
      <c r="F38" s="23" t="s">
        <v>108</v>
      </c>
      <c r="G38" s="23" t="s">
        <v>109</v>
      </c>
      <c r="H38" s="18">
        <v>0.95</v>
      </c>
      <c r="I38" s="546">
        <v>0</v>
      </c>
      <c r="J38" s="546">
        <v>0</v>
      </c>
      <c r="K38" s="385"/>
      <c r="L38" s="406"/>
      <c r="M38" s="33"/>
    </row>
    <row r="39" spans="1:13" ht="180" x14ac:dyDescent="0.25">
      <c r="A39" s="13" t="s">
        <v>86</v>
      </c>
      <c r="B39" s="14" t="s">
        <v>87</v>
      </c>
      <c r="C39" s="36">
        <v>37</v>
      </c>
      <c r="D39" s="15" t="s">
        <v>16</v>
      </c>
      <c r="E39" s="16" t="s">
        <v>17</v>
      </c>
      <c r="F39" s="17" t="s">
        <v>110</v>
      </c>
      <c r="G39" s="17" t="s">
        <v>109</v>
      </c>
      <c r="H39" s="18">
        <v>0.95</v>
      </c>
      <c r="I39" s="545">
        <v>1</v>
      </c>
      <c r="J39" s="545">
        <v>1</v>
      </c>
      <c r="K39" s="281">
        <f t="shared" si="1"/>
        <v>1</v>
      </c>
      <c r="L39" s="405"/>
      <c r="M39" s="28"/>
    </row>
    <row r="40" spans="1:13" ht="180" x14ac:dyDescent="0.25">
      <c r="A40" s="19" t="s">
        <v>101</v>
      </c>
      <c r="B40" s="20" t="s">
        <v>15</v>
      </c>
      <c r="C40" s="21">
        <v>38</v>
      </c>
      <c r="D40" s="21" t="s">
        <v>16</v>
      </c>
      <c r="E40" s="22" t="s">
        <v>17</v>
      </c>
      <c r="F40" s="23" t="s">
        <v>111</v>
      </c>
      <c r="G40" s="23" t="s">
        <v>112</v>
      </c>
      <c r="H40" s="18">
        <v>0.95</v>
      </c>
      <c r="I40" s="148">
        <v>0</v>
      </c>
      <c r="J40" s="148">
        <v>0</v>
      </c>
      <c r="K40" s="385"/>
      <c r="L40" s="564"/>
      <c r="M40" s="293"/>
    </row>
    <row r="41" spans="1:13" ht="180" x14ac:dyDescent="0.25">
      <c r="A41" s="13" t="s">
        <v>101</v>
      </c>
      <c r="B41" s="14" t="s">
        <v>15</v>
      </c>
      <c r="C41" s="15">
        <v>39</v>
      </c>
      <c r="D41" s="15" t="s">
        <v>16</v>
      </c>
      <c r="E41" s="16" t="s">
        <v>17</v>
      </c>
      <c r="F41" s="17" t="s">
        <v>113</v>
      </c>
      <c r="G41" s="17" t="s">
        <v>114</v>
      </c>
      <c r="H41" s="18">
        <v>0.95</v>
      </c>
      <c r="I41" s="148">
        <v>0</v>
      </c>
      <c r="J41" s="148">
        <v>0</v>
      </c>
      <c r="K41" s="385"/>
      <c r="L41" s="564"/>
      <c r="M41" s="293"/>
    </row>
    <row r="42" spans="1:13" ht="180" x14ac:dyDescent="0.25">
      <c r="A42" s="19" t="s">
        <v>101</v>
      </c>
      <c r="B42" s="20" t="s">
        <v>15</v>
      </c>
      <c r="C42" s="21">
        <v>40</v>
      </c>
      <c r="D42" s="21" t="s">
        <v>16</v>
      </c>
      <c r="E42" s="22" t="s">
        <v>17</v>
      </c>
      <c r="F42" s="23" t="s">
        <v>115</v>
      </c>
      <c r="G42" s="23" t="s">
        <v>109</v>
      </c>
      <c r="H42" s="18">
        <v>0.95</v>
      </c>
      <c r="I42" s="148">
        <v>0</v>
      </c>
      <c r="J42" s="148">
        <v>0</v>
      </c>
      <c r="K42" s="385"/>
      <c r="L42" s="564"/>
      <c r="M42" s="293"/>
    </row>
    <row r="43" spans="1:13" ht="180" x14ac:dyDescent="0.25">
      <c r="A43" s="13" t="s">
        <v>101</v>
      </c>
      <c r="B43" s="14" t="s">
        <v>15</v>
      </c>
      <c r="C43" s="15">
        <v>41</v>
      </c>
      <c r="D43" s="15" t="s">
        <v>16</v>
      </c>
      <c r="E43" s="16" t="s">
        <v>17</v>
      </c>
      <c r="F43" s="17" t="s">
        <v>116</v>
      </c>
      <c r="G43" s="17" t="s">
        <v>117</v>
      </c>
      <c r="H43" s="18">
        <v>0.97</v>
      </c>
      <c r="I43" s="148">
        <v>0</v>
      </c>
      <c r="J43" s="148">
        <v>0</v>
      </c>
      <c r="K43" s="385"/>
      <c r="L43" s="569"/>
      <c r="M43" s="293"/>
    </row>
    <row r="44" spans="1:13" ht="202.5" x14ac:dyDescent="0.25">
      <c r="A44" s="19" t="s">
        <v>86</v>
      </c>
      <c r="B44" s="20" t="s">
        <v>87</v>
      </c>
      <c r="C44" s="34">
        <v>42</v>
      </c>
      <c r="D44" s="21" t="s">
        <v>16</v>
      </c>
      <c r="E44" s="22" t="s">
        <v>17</v>
      </c>
      <c r="F44" s="23" t="s">
        <v>118</v>
      </c>
      <c r="G44" s="23" t="s">
        <v>119</v>
      </c>
      <c r="H44" s="18">
        <v>0.98</v>
      </c>
      <c r="I44" s="546">
        <v>248</v>
      </c>
      <c r="J44" s="546">
        <v>248</v>
      </c>
      <c r="K44" s="281">
        <f t="shared" si="1"/>
        <v>1</v>
      </c>
      <c r="L44" s="406"/>
      <c r="M44" s="27"/>
    </row>
    <row r="45" spans="1:13" ht="159" customHeight="1" x14ac:dyDescent="0.25">
      <c r="A45" s="13" t="s">
        <v>86</v>
      </c>
      <c r="B45" s="14" t="s">
        <v>87</v>
      </c>
      <c r="C45" s="36">
        <v>43</v>
      </c>
      <c r="D45" s="15" t="s">
        <v>16</v>
      </c>
      <c r="E45" s="16" t="s">
        <v>16</v>
      </c>
      <c r="F45" s="17" t="s">
        <v>118</v>
      </c>
      <c r="G45" s="17" t="s">
        <v>120</v>
      </c>
      <c r="H45" s="18">
        <v>0.98</v>
      </c>
      <c r="I45" s="545">
        <v>1240</v>
      </c>
      <c r="J45" s="545">
        <v>1240</v>
      </c>
      <c r="K45" s="281">
        <f t="shared" si="1"/>
        <v>1</v>
      </c>
      <c r="L45" s="405"/>
      <c r="M45" s="28"/>
    </row>
    <row r="46" spans="1:13" ht="202.5" x14ac:dyDescent="0.25">
      <c r="A46" s="19" t="s">
        <v>86</v>
      </c>
      <c r="B46" s="20" t="s">
        <v>87</v>
      </c>
      <c r="C46" s="34">
        <v>44</v>
      </c>
      <c r="D46" s="21" t="s">
        <v>16</v>
      </c>
      <c r="E46" s="22" t="s">
        <v>50</v>
      </c>
      <c r="F46" s="23" t="s">
        <v>121</v>
      </c>
      <c r="G46" s="23" t="s">
        <v>122</v>
      </c>
      <c r="H46" s="18">
        <v>0.98</v>
      </c>
      <c r="I46" s="485">
        <v>0</v>
      </c>
      <c r="J46" s="570">
        <v>0</v>
      </c>
      <c r="K46" s="385"/>
      <c r="L46" s="406"/>
      <c r="M46" s="28"/>
    </row>
    <row r="47" spans="1:13" ht="225" x14ac:dyDescent="0.25">
      <c r="A47" s="13" t="s">
        <v>86</v>
      </c>
      <c r="B47" s="14" t="s">
        <v>87</v>
      </c>
      <c r="C47" s="36">
        <v>45</v>
      </c>
      <c r="D47" s="15" t="s">
        <v>16</v>
      </c>
      <c r="E47" s="16" t="s">
        <v>50</v>
      </c>
      <c r="F47" s="17" t="s">
        <v>123</v>
      </c>
      <c r="G47" s="17" t="s">
        <v>124</v>
      </c>
      <c r="H47" s="18">
        <v>0.9</v>
      </c>
      <c r="I47" s="571">
        <v>0</v>
      </c>
      <c r="J47" s="571">
        <v>0</v>
      </c>
      <c r="K47" s="385"/>
      <c r="L47" s="405"/>
      <c r="M47" s="28"/>
    </row>
    <row r="48" spans="1:13" ht="270" x14ac:dyDescent="0.25">
      <c r="A48" s="19" t="s">
        <v>86</v>
      </c>
      <c r="B48" s="20" t="s">
        <v>87</v>
      </c>
      <c r="C48" s="34">
        <v>46</v>
      </c>
      <c r="D48" s="21" t="s">
        <v>16</v>
      </c>
      <c r="E48" s="22" t="s">
        <v>50</v>
      </c>
      <c r="F48" s="23" t="s">
        <v>125</v>
      </c>
      <c r="G48" s="23" t="s">
        <v>126</v>
      </c>
      <c r="H48" s="18">
        <v>0.99</v>
      </c>
      <c r="I48" s="570">
        <v>0</v>
      </c>
      <c r="J48" s="570">
        <v>0</v>
      </c>
      <c r="K48" s="385"/>
      <c r="L48" s="406"/>
      <c r="M48" s="28"/>
    </row>
    <row r="49" spans="1:13" ht="180" x14ac:dyDescent="0.25">
      <c r="A49" s="13" t="s">
        <v>127</v>
      </c>
      <c r="B49" s="14" t="s">
        <v>28</v>
      </c>
      <c r="C49" s="15">
        <v>47</v>
      </c>
      <c r="D49" s="15" t="s">
        <v>16</v>
      </c>
      <c r="E49" s="16" t="s">
        <v>16</v>
      </c>
      <c r="F49" s="17" t="s">
        <v>128</v>
      </c>
      <c r="G49" s="17" t="s">
        <v>129</v>
      </c>
      <c r="H49" s="18">
        <v>0.95</v>
      </c>
      <c r="I49" s="139">
        <v>85</v>
      </c>
      <c r="J49" s="139">
        <v>85</v>
      </c>
      <c r="K49" s="281">
        <f t="shared" si="1"/>
        <v>1</v>
      </c>
      <c r="L49" s="374"/>
      <c r="M49" s="550" t="s">
        <v>266</v>
      </c>
    </row>
    <row r="50" spans="1:13" ht="180" x14ac:dyDescent="0.25">
      <c r="A50" s="19" t="s">
        <v>127</v>
      </c>
      <c r="B50" s="20" t="s">
        <v>28</v>
      </c>
      <c r="C50" s="21">
        <v>48</v>
      </c>
      <c r="D50" s="21" t="s">
        <v>16</v>
      </c>
      <c r="E50" s="22" t="s">
        <v>16</v>
      </c>
      <c r="F50" s="23" t="s">
        <v>130</v>
      </c>
      <c r="G50" s="23" t="s">
        <v>129</v>
      </c>
      <c r="H50" s="18">
        <v>0.9</v>
      </c>
      <c r="I50" s="141">
        <v>0</v>
      </c>
      <c r="J50" s="141">
        <v>0</v>
      </c>
      <c r="K50" s="281" t="e">
        <f t="shared" si="1"/>
        <v>#DIV/0!</v>
      </c>
      <c r="L50" s="566"/>
      <c r="M50" s="254"/>
    </row>
    <row r="51" spans="1:13" ht="202.5" x14ac:dyDescent="0.25">
      <c r="A51" s="13" t="s">
        <v>127</v>
      </c>
      <c r="B51" s="14" t="s">
        <v>15</v>
      </c>
      <c r="C51" s="15">
        <v>49</v>
      </c>
      <c r="D51" s="15" t="s">
        <v>16</v>
      </c>
      <c r="E51" s="16" t="s">
        <v>17</v>
      </c>
      <c r="F51" s="17" t="s">
        <v>131</v>
      </c>
      <c r="G51" s="17" t="s">
        <v>132</v>
      </c>
      <c r="H51" s="18">
        <v>0.95</v>
      </c>
      <c r="I51" s="148">
        <v>0</v>
      </c>
      <c r="J51" s="148">
        <v>0</v>
      </c>
      <c r="K51" s="385"/>
      <c r="L51" s="564"/>
      <c r="M51" s="293"/>
    </row>
    <row r="52" spans="1:13" ht="90" x14ac:dyDescent="0.25">
      <c r="A52" s="19" t="s">
        <v>40</v>
      </c>
      <c r="B52" s="20" t="s">
        <v>28</v>
      </c>
      <c r="C52" s="21">
        <v>51</v>
      </c>
      <c r="D52" s="21" t="s">
        <v>16</v>
      </c>
      <c r="E52" s="22" t="s">
        <v>50</v>
      </c>
      <c r="F52" s="23" t="s">
        <v>133</v>
      </c>
      <c r="G52" s="23" t="s">
        <v>58</v>
      </c>
      <c r="H52" s="18">
        <v>0.98</v>
      </c>
      <c r="I52" s="141">
        <v>1</v>
      </c>
      <c r="J52" s="141">
        <v>1</v>
      </c>
      <c r="K52" s="281">
        <f t="shared" si="1"/>
        <v>1</v>
      </c>
      <c r="L52" s="566"/>
      <c r="M52" s="249"/>
    </row>
    <row r="53" spans="1:13" ht="155.25" customHeight="1" x14ac:dyDescent="0.25">
      <c r="A53" s="13" t="s">
        <v>134</v>
      </c>
      <c r="B53" s="14" t="s">
        <v>28</v>
      </c>
      <c r="C53" s="15">
        <v>52</v>
      </c>
      <c r="D53" s="15" t="s">
        <v>16</v>
      </c>
      <c r="E53" s="16" t="s">
        <v>17</v>
      </c>
      <c r="F53" s="17" t="s">
        <v>135</v>
      </c>
      <c r="G53" s="17" t="s">
        <v>136</v>
      </c>
      <c r="H53" s="18">
        <v>0.75</v>
      </c>
      <c r="I53" s="141">
        <v>126</v>
      </c>
      <c r="J53" s="141">
        <v>168</v>
      </c>
      <c r="K53" s="281">
        <f t="shared" si="1"/>
        <v>0.75</v>
      </c>
      <c r="L53" s="374"/>
      <c r="M53" s="301"/>
    </row>
    <row r="54" spans="1:13" ht="174" x14ac:dyDescent="0.25">
      <c r="A54" s="19" t="s">
        <v>134</v>
      </c>
      <c r="B54" s="20" t="s">
        <v>28</v>
      </c>
      <c r="C54" s="21">
        <v>53</v>
      </c>
      <c r="D54" s="21" t="s">
        <v>17</v>
      </c>
      <c r="E54" s="22" t="s">
        <v>17</v>
      </c>
      <c r="F54" s="30" t="s">
        <v>137</v>
      </c>
      <c r="G54" s="30" t="s">
        <v>138</v>
      </c>
      <c r="H54" s="18"/>
      <c r="I54" s="141">
        <v>10</v>
      </c>
      <c r="J54" s="141">
        <v>12</v>
      </c>
      <c r="K54" s="281">
        <f t="shared" si="1"/>
        <v>0.83333333333333337</v>
      </c>
      <c r="L54" s="566"/>
      <c r="M54" s="241"/>
    </row>
    <row r="55" spans="1:13" ht="250.5" customHeight="1" thickBot="1" x14ac:dyDescent="0.3">
      <c r="A55" s="13" t="s">
        <v>139</v>
      </c>
      <c r="B55" s="39" t="s">
        <v>28</v>
      </c>
      <c r="C55" s="15">
        <v>54</v>
      </c>
      <c r="D55" s="40" t="s">
        <v>16</v>
      </c>
      <c r="E55" s="16" t="s">
        <v>16</v>
      </c>
      <c r="F55" s="17" t="s">
        <v>140</v>
      </c>
      <c r="G55" s="17" t="s">
        <v>58</v>
      </c>
      <c r="H55" s="18"/>
      <c r="I55" s="253"/>
      <c r="J55" s="253"/>
      <c r="K55" s="385"/>
      <c r="L55" s="563"/>
      <c r="M55" s="271" t="s">
        <v>288</v>
      </c>
    </row>
    <row r="56" spans="1:13" x14ac:dyDescent="0.25">
      <c r="C56" s="2"/>
      <c r="H56" s="2" t="s">
        <v>141</v>
      </c>
    </row>
  </sheetData>
  <autoFilter ref="A3:M56">
    <sortState ref="A4:M56">
      <sortCondition ref="C3:C56"/>
    </sortState>
  </autoFilter>
  <mergeCells count="2">
    <mergeCell ref="A2:F2"/>
    <mergeCell ref="I2:J2"/>
  </mergeCells>
  <pageMargins left="0.25" right="0.25" top="0.75" bottom="0.75" header="0.3" footer="0.3"/>
  <pageSetup paperSize="9" scale="5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56"/>
  <sheetViews>
    <sheetView topLeftCell="B52" zoomScale="70" zoomScaleNormal="70" workbookViewId="0">
      <selection activeCell="J52" sqref="J52"/>
    </sheetView>
  </sheetViews>
  <sheetFormatPr defaultRowHeight="15.75" x14ac:dyDescent="0.25"/>
  <cols>
    <col min="1" max="1" width="16.85546875" style="226" customWidth="1"/>
    <col min="2" max="2" width="13.7109375" style="228" customWidth="1"/>
    <col min="3" max="3" width="9.140625" style="228"/>
    <col min="4" max="4" width="18.7109375" style="229" bestFit="1" customWidth="1"/>
    <col min="5" max="5" width="19.42578125" style="226" customWidth="1"/>
    <col min="6" max="6" width="32.140625" style="226" customWidth="1"/>
    <col min="7" max="7" width="31.42578125" style="226" customWidth="1"/>
    <col min="8" max="8" width="18.7109375" style="226" customWidth="1"/>
    <col min="9" max="9" width="17.140625" style="226" customWidth="1"/>
    <col min="10" max="10" width="18.5703125" style="226" customWidth="1"/>
    <col min="11" max="11" width="17.7109375" style="226" customWidth="1"/>
    <col min="12" max="12" width="16.140625" style="226" customWidth="1"/>
    <col min="13" max="13" width="38.140625" style="226" customWidth="1"/>
    <col min="14" max="14" width="19.140625" style="233" customWidth="1"/>
    <col min="15" max="16" width="15.28515625" style="233" customWidth="1"/>
    <col min="17" max="17" width="11.7109375" style="233" customWidth="1"/>
    <col min="18" max="18" width="12" style="233" customWidth="1"/>
    <col min="19" max="19" width="19.5703125" style="233" customWidth="1"/>
    <col min="20" max="16384" width="9.140625" style="233"/>
  </cols>
  <sheetData>
    <row r="1" spans="1:13" ht="34.5" customHeight="1" x14ac:dyDescent="0.25">
      <c r="A1" s="624" t="s">
        <v>169</v>
      </c>
      <c r="B1" s="625"/>
      <c r="C1" s="625"/>
      <c r="D1" s="625"/>
      <c r="E1" s="625"/>
      <c r="F1" s="625"/>
      <c r="K1" s="227"/>
    </row>
    <row r="2" spans="1:13" ht="36" customHeight="1" thickBot="1" x14ac:dyDescent="0.3">
      <c r="G2" s="230"/>
      <c r="H2" s="227"/>
      <c r="I2" s="626" t="s">
        <v>158</v>
      </c>
      <c r="J2" s="626"/>
      <c r="K2" s="227"/>
    </row>
    <row r="3" spans="1:13" ht="63" x14ac:dyDescent="0.25">
      <c r="A3" s="234" t="s">
        <v>1</v>
      </c>
      <c r="B3" s="235" t="s">
        <v>2</v>
      </c>
      <c r="C3" s="235" t="s">
        <v>3</v>
      </c>
      <c r="D3" s="235" t="s">
        <v>4</v>
      </c>
      <c r="E3" s="235" t="s">
        <v>5</v>
      </c>
      <c r="F3" s="235" t="s">
        <v>6</v>
      </c>
      <c r="G3" s="235" t="s">
        <v>7</v>
      </c>
      <c r="H3" s="236" t="s">
        <v>8</v>
      </c>
      <c r="I3" s="237" t="s">
        <v>9</v>
      </c>
      <c r="J3" s="237" t="s">
        <v>10</v>
      </c>
      <c r="K3" s="236" t="s">
        <v>11</v>
      </c>
      <c r="L3" s="235" t="s">
        <v>12</v>
      </c>
      <c r="M3" s="238" t="s">
        <v>13</v>
      </c>
    </row>
    <row r="4" spans="1:13" ht="93.75" customHeight="1" x14ac:dyDescent="0.25">
      <c r="A4" s="239" t="s">
        <v>14</v>
      </c>
      <c r="B4" s="240" t="s">
        <v>15</v>
      </c>
      <c r="C4" s="241">
        <v>1</v>
      </c>
      <c r="D4" s="241" t="s">
        <v>16</v>
      </c>
      <c r="E4" s="241" t="s">
        <v>17</v>
      </c>
      <c r="F4" s="231" t="s">
        <v>18</v>
      </c>
      <c r="G4" s="231" t="s">
        <v>19</v>
      </c>
      <c r="H4" s="242">
        <v>0.995</v>
      </c>
      <c r="I4" s="143">
        <v>744</v>
      </c>
      <c r="J4" s="143">
        <v>744</v>
      </c>
      <c r="K4" s="281">
        <f t="shared" ref="K4:K35" si="0">I4/J4</f>
        <v>1</v>
      </c>
      <c r="L4" s="244"/>
      <c r="M4" s="353"/>
    </row>
    <row r="5" spans="1:13" ht="90" x14ac:dyDescent="0.25">
      <c r="A5" s="239" t="s">
        <v>14</v>
      </c>
      <c r="B5" s="240" t="s">
        <v>15</v>
      </c>
      <c r="C5" s="241">
        <v>2</v>
      </c>
      <c r="D5" s="241" t="s">
        <v>16</v>
      </c>
      <c r="E5" s="241" t="s">
        <v>17</v>
      </c>
      <c r="F5" s="231" t="s">
        <v>20</v>
      </c>
      <c r="G5" s="231" t="s">
        <v>21</v>
      </c>
      <c r="H5" s="242">
        <v>0.95</v>
      </c>
      <c r="I5" s="282">
        <v>179</v>
      </c>
      <c r="J5" s="282">
        <v>184</v>
      </c>
      <c r="K5" s="281">
        <f t="shared" si="0"/>
        <v>0.97282608695652173</v>
      </c>
      <c r="L5" s="245"/>
      <c r="M5" s="354"/>
    </row>
    <row r="6" spans="1:13" ht="90" x14ac:dyDescent="0.25">
      <c r="A6" s="247" t="s">
        <v>22</v>
      </c>
      <c r="B6" s="248" t="s">
        <v>15</v>
      </c>
      <c r="C6" s="249">
        <v>3</v>
      </c>
      <c r="D6" s="249" t="s">
        <v>16</v>
      </c>
      <c r="E6" s="249" t="s">
        <v>17</v>
      </c>
      <c r="F6" s="232" t="s">
        <v>23</v>
      </c>
      <c r="G6" s="232" t="s">
        <v>24</v>
      </c>
      <c r="H6" s="242">
        <v>0.95</v>
      </c>
      <c r="I6" s="143">
        <v>70</v>
      </c>
      <c r="J6" s="143">
        <v>71</v>
      </c>
      <c r="K6" s="281">
        <f t="shared" si="0"/>
        <v>0.9859154929577465</v>
      </c>
      <c r="L6" s="250"/>
      <c r="M6" s="355"/>
    </row>
    <row r="7" spans="1:13" ht="90" x14ac:dyDescent="0.25">
      <c r="A7" s="239" t="s">
        <v>14</v>
      </c>
      <c r="B7" s="240" t="s">
        <v>15</v>
      </c>
      <c r="C7" s="241">
        <v>4</v>
      </c>
      <c r="D7" s="241" t="s">
        <v>16</v>
      </c>
      <c r="E7" s="241" t="s">
        <v>17</v>
      </c>
      <c r="F7" s="231" t="s">
        <v>25</v>
      </c>
      <c r="G7" s="231" t="s">
        <v>26</v>
      </c>
      <c r="H7" s="242">
        <v>0.95</v>
      </c>
      <c r="I7" s="282">
        <v>42</v>
      </c>
      <c r="J7" s="282">
        <v>42</v>
      </c>
      <c r="K7" s="281">
        <f t="shared" si="0"/>
        <v>1</v>
      </c>
      <c r="L7" s="251"/>
      <c r="M7" s="371"/>
    </row>
    <row r="8" spans="1:13" ht="165" customHeight="1" x14ac:dyDescent="0.25">
      <c r="A8" s="247" t="s">
        <v>27</v>
      </c>
      <c r="B8" s="248" t="s">
        <v>28</v>
      </c>
      <c r="C8" s="249">
        <v>5</v>
      </c>
      <c r="D8" s="249" t="s">
        <v>16</v>
      </c>
      <c r="E8" s="249" t="s">
        <v>16</v>
      </c>
      <c r="F8" s="232" t="s">
        <v>29</v>
      </c>
      <c r="G8" s="232" t="s">
        <v>30</v>
      </c>
      <c r="H8" s="242">
        <v>0.95</v>
      </c>
      <c r="I8" s="547">
        <v>6</v>
      </c>
      <c r="J8" s="547">
        <v>6</v>
      </c>
      <c r="K8" s="281">
        <f t="shared" si="0"/>
        <v>1</v>
      </c>
      <c r="L8" s="265"/>
      <c r="M8" s="372"/>
    </row>
    <row r="9" spans="1:13" ht="90" customHeight="1" x14ac:dyDescent="0.25">
      <c r="A9" s="239" t="s">
        <v>31</v>
      </c>
      <c r="B9" s="240" t="s">
        <v>28</v>
      </c>
      <c r="C9" s="241">
        <v>6</v>
      </c>
      <c r="D9" s="241" t="s">
        <v>16</v>
      </c>
      <c r="E9" s="241" t="s">
        <v>16</v>
      </c>
      <c r="F9" s="231" t="s">
        <v>32</v>
      </c>
      <c r="G9" s="231" t="s">
        <v>33</v>
      </c>
      <c r="H9" s="242">
        <v>0.95</v>
      </c>
      <c r="I9" s="139">
        <v>0</v>
      </c>
      <c r="J9" s="139">
        <v>0</v>
      </c>
      <c r="K9" s="385"/>
      <c r="L9" s="374"/>
      <c r="M9" s="372"/>
    </row>
    <row r="10" spans="1:13" ht="90" customHeight="1" x14ac:dyDescent="0.2">
      <c r="A10" s="247" t="s">
        <v>34</v>
      </c>
      <c r="B10" s="248" t="s">
        <v>28</v>
      </c>
      <c r="C10" s="249">
        <v>7</v>
      </c>
      <c r="D10" s="249" t="s">
        <v>16</v>
      </c>
      <c r="E10" s="249" t="s">
        <v>17</v>
      </c>
      <c r="F10" s="232" t="s">
        <v>35</v>
      </c>
      <c r="G10" s="232" t="s">
        <v>151</v>
      </c>
      <c r="H10" s="242">
        <v>0.99</v>
      </c>
      <c r="I10" s="141">
        <v>0</v>
      </c>
      <c r="J10" s="141">
        <v>0</v>
      </c>
      <c r="K10" s="535"/>
      <c r="L10" s="373"/>
      <c r="M10" s="373"/>
    </row>
    <row r="11" spans="1:13" ht="135" customHeight="1" x14ac:dyDescent="0.25">
      <c r="A11" s="239" t="s">
        <v>37</v>
      </c>
      <c r="B11" s="240" t="s">
        <v>28</v>
      </c>
      <c r="C11" s="241">
        <v>8</v>
      </c>
      <c r="D11" s="241" t="s">
        <v>16</v>
      </c>
      <c r="E11" s="241" t="s">
        <v>17</v>
      </c>
      <c r="F11" s="231" t="s">
        <v>38</v>
      </c>
      <c r="G11" s="231" t="s">
        <v>39</v>
      </c>
      <c r="H11" s="242">
        <v>1</v>
      </c>
      <c r="I11" s="139">
        <v>2</v>
      </c>
      <c r="J11" s="139">
        <v>2</v>
      </c>
      <c r="K11" s="281">
        <f t="shared" si="0"/>
        <v>1</v>
      </c>
      <c r="L11" s="241"/>
      <c r="M11" s="374"/>
    </row>
    <row r="12" spans="1:13" ht="123" customHeight="1" x14ac:dyDescent="0.25">
      <c r="A12" s="247" t="s">
        <v>40</v>
      </c>
      <c r="B12" s="248" t="s">
        <v>15</v>
      </c>
      <c r="C12" s="249">
        <v>9</v>
      </c>
      <c r="D12" s="249" t="s">
        <v>16</v>
      </c>
      <c r="E12" s="249" t="s">
        <v>16</v>
      </c>
      <c r="F12" s="232" t="s">
        <v>41</v>
      </c>
      <c r="G12" s="232" t="s">
        <v>42</v>
      </c>
      <c r="H12" s="242">
        <v>0.98</v>
      </c>
      <c r="I12" s="143">
        <v>4</v>
      </c>
      <c r="J12" s="143">
        <v>4</v>
      </c>
      <c r="K12" s="281">
        <f t="shared" si="0"/>
        <v>1</v>
      </c>
      <c r="L12" s="244"/>
      <c r="M12" s="375"/>
    </row>
    <row r="13" spans="1:13" ht="120" x14ac:dyDescent="0.25">
      <c r="A13" s="239" t="s">
        <v>43</v>
      </c>
      <c r="B13" s="240" t="s">
        <v>15</v>
      </c>
      <c r="C13" s="241">
        <v>10</v>
      </c>
      <c r="D13" s="241" t="s">
        <v>16</v>
      </c>
      <c r="E13" s="241" t="s">
        <v>17</v>
      </c>
      <c r="F13" s="231" t="s">
        <v>44</v>
      </c>
      <c r="G13" s="231" t="s">
        <v>45</v>
      </c>
      <c r="H13" s="242">
        <v>0.98</v>
      </c>
      <c r="I13" s="282">
        <v>18</v>
      </c>
      <c r="J13" s="282">
        <v>18</v>
      </c>
      <c r="K13" s="281">
        <f t="shared" si="0"/>
        <v>1</v>
      </c>
      <c r="L13" s="251"/>
      <c r="M13" s="371"/>
    </row>
    <row r="14" spans="1:13" ht="75" customHeight="1" x14ac:dyDescent="0.25">
      <c r="A14" s="247" t="s">
        <v>46</v>
      </c>
      <c r="B14" s="248" t="s">
        <v>15</v>
      </c>
      <c r="C14" s="249">
        <v>11</v>
      </c>
      <c r="D14" s="249" t="s">
        <v>16</v>
      </c>
      <c r="E14" s="249" t="s">
        <v>17</v>
      </c>
      <c r="F14" s="232" t="s">
        <v>47</v>
      </c>
      <c r="G14" s="232" t="s">
        <v>48</v>
      </c>
      <c r="H14" s="242">
        <v>0.97</v>
      </c>
      <c r="I14" s="143">
        <v>247</v>
      </c>
      <c r="J14" s="143">
        <v>247</v>
      </c>
      <c r="K14" s="281">
        <f t="shared" si="0"/>
        <v>1</v>
      </c>
      <c r="L14" s="244"/>
      <c r="M14" s="375"/>
    </row>
    <row r="15" spans="1:13" ht="126.75" customHeight="1" x14ac:dyDescent="0.25">
      <c r="A15" s="239" t="s">
        <v>49</v>
      </c>
      <c r="B15" s="240" t="s">
        <v>28</v>
      </c>
      <c r="C15" s="241">
        <v>12</v>
      </c>
      <c r="D15" s="241" t="s">
        <v>50</v>
      </c>
      <c r="E15" s="241" t="s">
        <v>50</v>
      </c>
      <c r="F15" s="231" t="s">
        <v>51</v>
      </c>
      <c r="G15" s="231" t="s">
        <v>52</v>
      </c>
      <c r="H15" s="242">
        <v>0.85</v>
      </c>
      <c r="I15" s="139">
        <v>0</v>
      </c>
      <c r="J15" s="139">
        <v>0</v>
      </c>
      <c r="K15" s="385"/>
      <c r="L15" s="374"/>
      <c r="M15" s="374"/>
    </row>
    <row r="16" spans="1:13" ht="147" customHeight="1" x14ac:dyDescent="0.25">
      <c r="A16" s="247" t="s">
        <v>53</v>
      </c>
      <c r="B16" s="248" t="s">
        <v>28</v>
      </c>
      <c r="C16" s="249">
        <v>13</v>
      </c>
      <c r="D16" s="249" t="s">
        <v>50</v>
      </c>
      <c r="E16" s="249" t="s">
        <v>50</v>
      </c>
      <c r="F16" s="232" t="s">
        <v>54</v>
      </c>
      <c r="G16" s="258" t="s">
        <v>55</v>
      </c>
      <c r="H16" s="242">
        <v>0.85</v>
      </c>
      <c r="I16" s="547">
        <v>1</v>
      </c>
      <c r="J16" s="547">
        <v>1</v>
      </c>
      <c r="K16" s="281">
        <f t="shared" si="0"/>
        <v>1</v>
      </c>
      <c r="L16" s="256"/>
      <c r="M16" s="382"/>
    </row>
    <row r="17" spans="1:13" ht="75" x14ac:dyDescent="0.25">
      <c r="A17" s="239" t="s">
        <v>56</v>
      </c>
      <c r="B17" s="240" t="s">
        <v>15</v>
      </c>
      <c r="C17" s="241">
        <v>14</v>
      </c>
      <c r="D17" s="241" t="s">
        <v>16</v>
      </c>
      <c r="E17" s="241" t="s">
        <v>50</v>
      </c>
      <c r="F17" s="231" t="s">
        <v>57</v>
      </c>
      <c r="G17" s="231" t="s">
        <v>58</v>
      </c>
      <c r="H17" s="242">
        <v>0.92</v>
      </c>
      <c r="I17" s="143">
        <v>55</v>
      </c>
      <c r="J17" s="143">
        <v>55</v>
      </c>
      <c r="K17" s="281">
        <f t="shared" si="0"/>
        <v>1</v>
      </c>
      <c r="L17" s="244"/>
      <c r="M17" s="376"/>
    </row>
    <row r="18" spans="1:13" ht="105.75" customHeight="1" x14ac:dyDescent="0.25">
      <c r="A18" s="247" t="s">
        <v>59</v>
      </c>
      <c r="B18" s="248" t="s">
        <v>28</v>
      </c>
      <c r="C18" s="249">
        <v>15</v>
      </c>
      <c r="D18" s="249" t="s">
        <v>17</v>
      </c>
      <c r="E18" s="249" t="s">
        <v>50</v>
      </c>
      <c r="F18" s="232" t="s">
        <v>60</v>
      </c>
      <c r="G18" s="232" t="s">
        <v>61</v>
      </c>
      <c r="H18" s="242">
        <v>0.99</v>
      </c>
      <c r="I18" s="141">
        <v>1</v>
      </c>
      <c r="J18" s="141">
        <v>1</v>
      </c>
      <c r="K18" s="281">
        <f t="shared" si="0"/>
        <v>1</v>
      </c>
      <c r="L18" s="249"/>
      <c r="M18" s="373"/>
    </row>
    <row r="19" spans="1:13" ht="99.75" customHeight="1" x14ac:dyDescent="0.25">
      <c r="A19" s="239" t="s">
        <v>62</v>
      </c>
      <c r="B19" s="240" t="s">
        <v>28</v>
      </c>
      <c r="C19" s="241">
        <v>16</v>
      </c>
      <c r="D19" s="241" t="s">
        <v>16</v>
      </c>
      <c r="E19" s="241" t="s">
        <v>50</v>
      </c>
      <c r="F19" s="231" t="s">
        <v>63</v>
      </c>
      <c r="G19" s="231" t="s">
        <v>64</v>
      </c>
      <c r="H19" s="242">
        <v>0.95</v>
      </c>
      <c r="I19" s="139">
        <v>0</v>
      </c>
      <c r="J19" s="139">
        <v>0</v>
      </c>
      <c r="K19" s="385"/>
      <c r="L19" s="374"/>
      <c r="M19" s="377"/>
    </row>
    <row r="20" spans="1:13" ht="105" customHeight="1" x14ac:dyDescent="0.25">
      <c r="A20" s="247" t="s">
        <v>62</v>
      </c>
      <c r="B20" s="248" t="s">
        <v>28</v>
      </c>
      <c r="C20" s="249">
        <v>17</v>
      </c>
      <c r="D20" s="249" t="s">
        <v>16</v>
      </c>
      <c r="E20" s="249" t="s">
        <v>16</v>
      </c>
      <c r="F20" s="232" t="s">
        <v>65</v>
      </c>
      <c r="G20" s="232" t="s">
        <v>66</v>
      </c>
      <c r="H20" s="242">
        <v>0.97</v>
      </c>
      <c r="I20" s="141">
        <v>0</v>
      </c>
      <c r="J20" s="141">
        <v>0</v>
      </c>
      <c r="K20" s="385"/>
      <c r="L20" s="373"/>
      <c r="M20" s="373"/>
    </row>
    <row r="21" spans="1:13" ht="106.5" customHeight="1" x14ac:dyDescent="0.25">
      <c r="A21" s="239" t="s">
        <v>62</v>
      </c>
      <c r="B21" s="240" t="s">
        <v>28</v>
      </c>
      <c r="C21" s="241">
        <v>18</v>
      </c>
      <c r="D21" s="241" t="s">
        <v>16</v>
      </c>
      <c r="E21" s="241" t="s">
        <v>50</v>
      </c>
      <c r="F21" s="231" t="s">
        <v>67</v>
      </c>
      <c r="G21" s="231" t="s">
        <v>68</v>
      </c>
      <c r="H21" s="242">
        <v>0.97</v>
      </c>
      <c r="I21" s="139">
        <v>0</v>
      </c>
      <c r="J21" s="139">
        <v>0</v>
      </c>
      <c r="K21" s="385"/>
      <c r="L21" s="374"/>
      <c r="M21" s="374"/>
    </row>
    <row r="22" spans="1:13" ht="105" customHeight="1" x14ac:dyDescent="0.25">
      <c r="A22" s="247" t="s">
        <v>62</v>
      </c>
      <c r="B22" s="248" t="s">
        <v>28</v>
      </c>
      <c r="C22" s="249">
        <v>19</v>
      </c>
      <c r="D22" s="249" t="s">
        <v>16</v>
      </c>
      <c r="E22" s="249" t="s">
        <v>50</v>
      </c>
      <c r="F22" s="232" t="s">
        <v>69</v>
      </c>
      <c r="G22" s="232" t="s">
        <v>70</v>
      </c>
      <c r="H22" s="242">
        <v>0.99</v>
      </c>
      <c r="I22" s="141">
        <v>87</v>
      </c>
      <c r="J22" s="141">
        <v>87</v>
      </c>
      <c r="K22" s="281">
        <f t="shared" si="0"/>
        <v>1</v>
      </c>
      <c r="L22" s="249"/>
      <c r="M22" s="381"/>
    </row>
    <row r="23" spans="1:13" ht="90" customHeight="1" x14ac:dyDescent="0.25">
      <c r="A23" s="239" t="s">
        <v>62</v>
      </c>
      <c r="B23" s="240" t="s">
        <v>28</v>
      </c>
      <c r="C23" s="241">
        <v>20</v>
      </c>
      <c r="D23" s="241" t="s">
        <v>16</v>
      </c>
      <c r="E23" s="241" t="s">
        <v>50</v>
      </c>
      <c r="F23" s="231" t="s">
        <v>71</v>
      </c>
      <c r="G23" s="231" t="s">
        <v>72</v>
      </c>
      <c r="H23" s="242">
        <v>0.99</v>
      </c>
      <c r="I23" s="139">
        <v>0</v>
      </c>
      <c r="J23" s="139">
        <v>0</v>
      </c>
      <c r="K23" s="385"/>
      <c r="L23" s="374"/>
      <c r="M23" s="378"/>
    </row>
    <row r="24" spans="1:13" ht="90" x14ac:dyDescent="0.25">
      <c r="A24" s="247" t="s">
        <v>73</v>
      </c>
      <c r="B24" s="248" t="s">
        <v>15</v>
      </c>
      <c r="C24" s="249">
        <v>21</v>
      </c>
      <c r="D24" s="249" t="s">
        <v>16</v>
      </c>
      <c r="E24" s="249" t="s">
        <v>16</v>
      </c>
      <c r="F24" s="232" t="s">
        <v>74</v>
      </c>
      <c r="G24" s="232" t="s">
        <v>75</v>
      </c>
      <c r="H24" s="242" t="s">
        <v>76</v>
      </c>
      <c r="I24" s="143">
        <v>0</v>
      </c>
      <c r="J24" s="143">
        <v>0</v>
      </c>
      <c r="K24" s="385"/>
      <c r="L24" s="383"/>
      <c r="M24" s="375" t="s">
        <v>291</v>
      </c>
    </row>
    <row r="25" spans="1:13" ht="75" x14ac:dyDescent="0.25">
      <c r="A25" s="239" t="s">
        <v>77</v>
      </c>
      <c r="B25" s="240" t="s">
        <v>15</v>
      </c>
      <c r="C25" s="241">
        <v>22</v>
      </c>
      <c r="D25" s="241" t="s">
        <v>16</v>
      </c>
      <c r="E25" s="241" t="s">
        <v>16</v>
      </c>
      <c r="F25" s="231" t="s">
        <v>78</v>
      </c>
      <c r="G25" s="231" t="s">
        <v>79</v>
      </c>
      <c r="H25" s="242" t="s">
        <v>80</v>
      </c>
      <c r="I25" s="143"/>
      <c r="J25" s="143" t="s">
        <v>293</v>
      </c>
      <c r="K25" s="281" t="e">
        <f t="shared" si="0"/>
        <v>#VALUE!</v>
      </c>
      <c r="L25" s="244"/>
      <c r="M25" s="375"/>
    </row>
    <row r="26" spans="1:13" ht="30" x14ac:dyDescent="0.25">
      <c r="A26" s="247" t="s">
        <v>81</v>
      </c>
      <c r="B26" s="248" t="s">
        <v>15</v>
      </c>
      <c r="C26" s="249">
        <v>23</v>
      </c>
      <c r="D26" s="249" t="s">
        <v>16</v>
      </c>
      <c r="E26" s="249" t="s">
        <v>16</v>
      </c>
      <c r="F26" s="232" t="s">
        <v>82</v>
      </c>
      <c r="G26" s="232"/>
      <c r="H26" s="242">
        <v>0.9</v>
      </c>
      <c r="I26" s="143">
        <v>6</v>
      </c>
      <c r="J26" s="143">
        <v>6</v>
      </c>
      <c r="K26" s="281">
        <f t="shared" si="0"/>
        <v>1</v>
      </c>
      <c r="L26" s="244"/>
      <c r="M26" s="379"/>
    </row>
    <row r="27" spans="1:13" ht="75" x14ac:dyDescent="0.25">
      <c r="A27" s="239" t="s">
        <v>83</v>
      </c>
      <c r="B27" s="240" t="s">
        <v>15</v>
      </c>
      <c r="C27" s="241">
        <v>24</v>
      </c>
      <c r="D27" s="241" t="s">
        <v>16</v>
      </c>
      <c r="E27" s="241" t="s">
        <v>16</v>
      </c>
      <c r="F27" s="231" t="s">
        <v>84</v>
      </c>
      <c r="G27" s="231" t="s">
        <v>85</v>
      </c>
      <c r="H27" s="242">
        <v>0.98</v>
      </c>
      <c r="I27" s="143">
        <v>141</v>
      </c>
      <c r="J27" s="143">
        <v>141</v>
      </c>
      <c r="K27" s="281">
        <f t="shared" si="0"/>
        <v>1</v>
      </c>
      <c r="L27" s="250"/>
      <c r="M27" s="379"/>
    </row>
    <row r="28" spans="1:13" ht="90" x14ac:dyDescent="0.25">
      <c r="A28" s="247" t="s">
        <v>86</v>
      </c>
      <c r="B28" s="248" t="s">
        <v>87</v>
      </c>
      <c r="C28" s="264">
        <v>26</v>
      </c>
      <c r="D28" s="249" t="s">
        <v>16</v>
      </c>
      <c r="E28" s="249" t="s">
        <v>50</v>
      </c>
      <c r="F28" s="232" t="s">
        <v>88</v>
      </c>
      <c r="G28" s="232" t="s">
        <v>89</v>
      </c>
      <c r="H28" s="242">
        <v>1</v>
      </c>
      <c r="I28" s="141">
        <v>62</v>
      </c>
      <c r="J28" s="141">
        <v>62</v>
      </c>
      <c r="K28" s="281">
        <f t="shared" si="0"/>
        <v>1</v>
      </c>
      <c r="L28" s="265"/>
      <c r="M28" s="373"/>
    </row>
    <row r="29" spans="1:13" ht="75" x14ac:dyDescent="0.25">
      <c r="A29" s="239" t="s">
        <v>83</v>
      </c>
      <c r="B29" s="240" t="s">
        <v>15</v>
      </c>
      <c r="C29" s="241">
        <v>27</v>
      </c>
      <c r="D29" s="241" t="s">
        <v>16</v>
      </c>
      <c r="E29" s="241" t="s">
        <v>90</v>
      </c>
      <c r="F29" s="231" t="s">
        <v>91</v>
      </c>
      <c r="G29" s="231" t="s">
        <v>92</v>
      </c>
      <c r="H29" s="242">
        <v>0.98</v>
      </c>
      <c r="I29" s="143">
        <v>0</v>
      </c>
      <c r="J29" s="143">
        <v>0</v>
      </c>
      <c r="K29" s="385"/>
      <c r="L29" s="383"/>
      <c r="M29" s="371"/>
    </row>
    <row r="30" spans="1:13" ht="90" x14ac:dyDescent="0.25">
      <c r="A30" s="247" t="s">
        <v>86</v>
      </c>
      <c r="B30" s="248" t="s">
        <v>87</v>
      </c>
      <c r="C30" s="264">
        <v>28</v>
      </c>
      <c r="D30" s="249" t="s">
        <v>16</v>
      </c>
      <c r="E30" s="249" t="s">
        <v>90</v>
      </c>
      <c r="F30" s="232" t="s">
        <v>93</v>
      </c>
      <c r="G30" s="232" t="s">
        <v>94</v>
      </c>
      <c r="H30" s="242">
        <v>0.98</v>
      </c>
      <c r="I30" s="141">
        <v>1</v>
      </c>
      <c r="J30" s="141">
        <v>1</v>
      </c>
      <c r="K30" s="281">
        <f t="shared" si="0"/>
        <v>1</v>
      </c>
      <c r="L30" s="249"/>
      <c r="M30" s="373"/>
    </row>
    <row r="31" spans="1:13" ht="135" x14ac:dyDescent="0.25">
      <c r="A31" s="239" t="s">
        <v>83</v>
      </c>
      <c r="B31" s="240" t="s">
        <v>15</v>
      </c>
      <c r="C31" s="241">
        <v>29</v>
      </c>
      <c r="D31" s="241" t="s">
        <v>16</v>
      </c>
      <c r="E31" s="241" t="s">
        <v>17</v>
      </c>
      <c r="F31" s="231" t="s">
        <v>95</v>
      </c>
      <c r="G31" s="231" t="s">
        <v>96</v>
      </c>
      <c r="H31" s="242">
        <v>0.99</v>
      </c>
      <c r="I31" s="143">
        <v>2</v>
      </c>
      <c r="J31" s="143">
        <v>2</v>
      </c>
      <c r="K31" s="281">
        <f t="shared" si="0"/>
        <v>1</v>
      </c>
      <c r="L31" s="244"/>
      <c r="M31" s="375"/>
    </row>
    <row r="32" spans="1:13" ht="75" x14ac:dyDescent="0.25">
      <c r="A32" s="247" t="s">
        <v>86</v>
      </c>
      <c r="B32" s="248" t="s">
        <v>87</v>
      </c>
      <c r="C32" s="264">
        <v>30</v>
      </c>
      <c r="D32" s="249" t="s">
        <v>16</v>
      </c>
      <c r="E32" s="249" t="s">
        <v>17</v>
      </c>
      <c r="F32" s="232" t="s">
        <v>97</v>
      </c>
      <c r="G32" s="232" t="s">
        <v>98</v>
      </c>
      <c r="H32" s="242">
        <v>0.98</v>
      </c>
      <c r="I32" s="141">
        <v>3</v>
      </c>
      <c r="J32" s="141">
        <v>3</v>
      </c>
      <c r="K32" s="281">
        <f t="shared" si="0"/>
        <v>1</v>
      </c>
      <c r="L32" s="249"/>
      <c r="M32" s="373"/>
    </row>
    <row r="33" spans="1:13" ht="105" x14ac:dyDescent="0.25">
      <c r="A33" s="239" t="s">
        <v>86</v>
      </c>
      <c r="B33" s="240" t="s">
        <v>87</v>
      </c>
      <c r="C33" s="266">
        <v>31</v>
      </c>
      <c r="D33" s="241" t="s">
        <v>16</v>
      </c>
      <c r="E33" s="241" t="s">
        <v>17</v>
      </c>
      <c r="F33" s="231" t="s">
        <v>99</v>
      </c>
      <c r="G33" s="231" t="s">
        <v>100</v>
      </c>
      <c r="H33" s="242">
        <v>0.98</v>
      </c>
      <c r="I33" s="139">
        <v>0</v>
      </c>
      <c r="J33" s="139">
        <v>0</v>
      </c>
      <c r="K33" s="385"/>
      <c r="L33" s="374"/>
      <c r="M33" s="373"/>
    </row>
    <row r="34" spans="1:13" ht="60" x14ac:dyDescent="0.25">
      <c r="A34" s="247" t="s">
        <v>101</v>
      </c>
      <c r="B34" s="248" t="s">
        <v>15</v>
      </c>
      <c r="C34" s="249">
        <v>32</v>
      </c>
      <c r="D34" s="249" t="s">
        <v>16</v>
      </c>
      <c r="E34" s="249" t="s">
        <v>17</v>
      </c>
      <c r="F34" s="232" t="s">
        <v>102</v>
      </c>
      <c r="G34" s="232" t="s">
        <v>58</v>
      </c>
      <c r="H34" s="242" t="s">
        <v>157</v>
      </c>
      <c r="I34" s="143"/>
      <c r="J34" s="143"/>
      <c r="K34" s="281" t="s">
        <v>294</v>
      </c>
      <c r="L34" s="244"/>
      <c r="M34" s="379" t="s">
        <v>295</v>
      </c>
    </row>
    <row r="35" spans="1:13" ht="105" x14ac:dyDescent="0.25">
      <c r="A35" s="239" t="s">
        <v>86</v>
      </c>
      <c r="B35" s="240" t="s">
        <v>87</v>
      </c>
      <c r="C35" s="266">
        <v>33</v>
      </c>
      <c r="D35" s="241" t="s">
        <v>16</v>
      </c>
      <c r="E35" s="241" t="s">
        <v>16</v>
      </c>
      <c r="F35" s="231" t="s">
        <v>103</v>
      </c>
      <c r="G35" s="231" t="s">
        <v>104</v>
      </c>
      <c r="H35" s="242">
        <v>0.95</v>
      </c>
      <c r="I35" s="139">
        <v>78</v>
      </c>
      <c r="J35" s="139">
        <v>78</v>
      </c>
      <c r="K35" s="281">
        <f t="shared" si="0"/>
        <v>1</v>
      </c>
      <c r="L35" s="266"/>
      <c r="M35" s="374"/>
    </row>
    <row r="36" spans="1:13" ht="105" x14ac:dyDescent="0.25">
      <c r="A36" s="247" t="s">
        <v>86</v>
      </c>
      <c r="B36" s="248" t="s">
        <v>87</v>
      </c>
      <c r="C36" s="264">
        <v>34</v>
      </c>
      <c r="D36" s="249" t="s">
        <v>16</v>
      </c>
      <c r="E36" s="249" t="s">
        <v>16</v>
      </c>
      <c r="F36" s="232" t="s">
        <v>105</v>
      </c>
      <c r="G36" s="232" t="s">
        <v>104</v>
      </c>
      <c r="H36" s="242">
        <v>0.95</v>
      </c>
      <c r="I36" s="141">
        <v>8</v>
      </c>
      <c r="J36" s="141">
        <v>8</v>
      </c>
      <c r="K36" s="281">
        <f t="shared" ref="K36:K54" si="1">I36/J36</f>
        <v>1</v>
      </c>
      <c r="L36" s="249"/>
      <c r="M36" s="374"/>
    </row>
    <row r="37" spans="1:13" ht="105" x14ac:dyDescent="0.25">
      <c r="A37" s="239" t="s">
        <v>86</v>
      </c>
      <c r="B37" s="240" t="s">
        <v>87</v>
      </c>
      <c r="C37" s="266">
        <v>35</v>
      </c>
      <c r="D37" s="241" t="s">
        <v>16</v>
      </c>
      <c r="E37" s="241" t="s">
        <v>16</v>
      </c>
      <c r="F37" s="231" t="s">
        <v>106</v>
      </c>
      <c r="G37" s="231" t="s">
        <v>107</v>
      </c>
      <c r="H37" s="242">
        <v>0.95</v>
      </c>
      <c r="I37" s="139">
        <v>0</v>
      </c>
      <c r="J37" s="139">
        <v>0</v>
      </c>
      <c r="K37" s="385"/>
      <c r="L37" s="374"/>
      <c r="M37" s="374"/>
    </row>
    <row r="38" spans="1:13" ht="105" x14ac:dyDescent="0.25">
      <c r="A38" s="247" t="s">
        <v>86</v>
      </c>
      <c r="B38" s="248" t="s">
        <v>87</v>
      </c>
      <c r="C38" s="264">
        <v>36</v>
      </c>
      <c r="D38" s="249" t="s">
        <v>16</v>
      </c>
      <c r="E38" s="249" t="s">
        <v>17</v>
      </c>
      <c r="F38" s="232" t="s">
        <v>108</v>
      </c>
      <c r="G38" s="232" t="s">
        <v>109</v>
      </c>
      <c r="H38" s="242">
        <v>0.95</v>
      </c>
      <c r="I38" s="141">
        <v>0</v>
      </c>
      <c r="J38" s="141">
        <v>0</v>
      </c>
      <c r="K38" s="385"/>
      <c r="L38" s="373"/>
      <c r="M38" s="374"/>
    </row>
    <row r="39" spans="1:13" ht="105" x14ac:dyDescent="0.25">
      <c r="A39" s="239" t="s">
        <v>86</v>
      </c>
      <c r="B39" s="240" t="s">
        <v>87</v>
      </c>
      <c r="C39" s="266">
        <v>37</v>
      </c>
      <c r="D39" s="241" t="s">
        <v>16</v>
      </c>
      <c r="E39" s="241" t="s">
        <v>17</v>
      </c>
      <c r="F39" s="231" t="s">
        <v>110</v>
      </c>
      <c r="G39" s="231" t="s">
        <v>109</v>
      </c>
      <c r="H39" s="242">
        <v>0.95</v>
      </c>
      <c r="I39" s="139">
        <v>0</v>
      </c>
      <c r="J39" s="139">
        <v>0</v>
      </c>
      <c r="K39" s="385"/>
      <c r="L39" s="374"/>
      <c r="M39" s="374"/>
    </row>
    <row r="40" spans="1:13" ht="105" x14ac:dyDescent="0.25">
      <c r="A40" s="247" t="s">
        <v>101</v>
      </c>
      <c r="B40" s="248" t="s">
        <v>15</v>
      </c>
      <c r="C40" s="249">
        <v>38</v>
      </c>
      <c r="D40" s="249" t="s">
        <v>16</v>
      </c>
      <c r="E40" s="249" t="s">
        <v>17</v>
      </c>
      <c r="F40" s="232" t="s">
        <v>111</v>
      </c>
      <c r="G40" s="232" t="s">
        <v>112</v>
      </c>
      <c r="H40" s="242">
        <v>0.95</v>
      </c>
      <c r="I40" s="143">
        <v>0</v>
      </c>
      <c r="J40" s="143">
        <v>0</v>
      </c>
      <c r="K40" s="385"/>
      <c r="L40" s="383"/>
      <c r="M40" s="375"/>
    </row>
    <row r="41" spans="1:13" ht="105" x14ac:dyDescent="0.25">
      <c r="A41" s="239" t="s">
        <v>101</v>
      </c>
      <c r="B41" s="240" t="s">
        <v>15</v>
      </c>
      <c r="C41" s="241">
        <v>39</v>
      </c>
      <c r="D41" s="241" t="s">
        <v>16</v>
      </c>
      <c r="E41" s="241" t="s">
        <v>17</v>
      </c>
      <c r="F41" s="231" t="s">
        <v>113</v>
      </c>
      <c r="G41" s="231" t="s">
        <v>114</v>
      </c>
      <c r="H41" s="242">
        <v>0.95</v>
      </c>
      <c r="I41" s="143">
        <v>0</v>
      </c>
      <c r="J41" s="143">
        <v>0</v>
      </c>
      <c r="K41" s="385"/>
      <c r="L41" s="383"/>
      <c r="M41" s="375"/>
    </row>
    <row r="42" spans="1:13" ht="105" x14ac:dyDescent="0.25">
      <c r="A42" s="247" t="s">
        <v>101</v>
      </c>
      <c r="B42" s="248" t="s">
        <v>15</v>
      </c>
      <c r="C42" s="249">
        <v>40</v>
      </c>
      <c r="D42" s="249" t="s">
        <v>16</v>
      </c>
      <c r="E42" s="249" t="s">
        <v>17</v>
      </c>
      <c r="F42" s="232" t="s">
        <v>115</v>
      </c>
      <c r="G42" s="232" t="s">
        <v>109</v>
      </c>
      <c r="H42" s="242">
        <v>0.95</v>
      </c>
      <c r="I42" s="143">
        <v>0</v>
      </c>
      <c r="J42" s="143">
        <v>0</v>
      </c>
      <c r="K42" s="385"/>
      <c r="L42" s="383"/>
      <c r="M42" s="375"/>
    </row>
    <row r="43" spans="1:13" ht="120" x14ac:dyDescent="0.25">
      <c r="A43" s="239" t="s">
        <v>101</v>
      </c>
      <c r="B43" s="240" t="s">
        <v>15</v>
      </c>
      <c r="C43" s="241">
        <v>41</v>
      </c>
      <c r="D43" s="241" t="s">
        <v>16</v>
      </c>
      <c r="E43" s="241" t="s">
        <v>17</v>
      </c>
      <c r="F43" s="231" t="s">
        <v>116</v>
      </c>
      <c r="G43" s="231" t="s">
        <v>117</v>
      </c>
      <c r="H43" s="242">
        <v>0.97</v>
      </c>
      <c r="I43" s="143">
        <v>0</v>
      </c>
      <c r="J43" s="143">
        <v>0</v>
      </c>
      <c r="K43" s="385"/>
      <c r="L43" s="386"/>
      <c r="M43" s="375"/>
    </row>
    <row r="44" spans="1:13" ht="105" x14ac:dyDescent="0.25">
      <c r="A44" s="247" t="s">
        <v>86</v>
      </c>
      <c r="B44" s="248" t="s">
        <v>87</v>
      </c>
      <c r="C44" s="264">
        <v>42</v>
      </c>
      <c r="D44" s="249" t="s">
        <v>16</v>
      </c>
      <c r="E44" s="249" t="s">
        <v>17</v>
      </c>
      <c r="F44" s="232" t="s">
        <v>118</v>
      </c>
      <c r="G44" s="232" t="s">
        <v>119</v>
      </c>
      <c r="H44" s="242">
        <v>0.98</v>
      </c>
      <c r="I44" s="141">
        <v>248</v>
      </c>
      <c r="J44" s="141">
        <v>248</v>
      </c>
      <c r="K44" s="281">
        <f t="shared" si="1"/>
        <v>1</v>
      </c>
      <c r="L44" s="249"/>
      <c r="M44" s="373"/>
    </row>
    <row r="45" spans="1:13" ht="105" x14ac:dyDescent="0.25">
      <c r="A45" s="239" t="s">
        <v>86</v>
      </c>
      <c r="B45" s="240" t="s">
        <v>87</v>
      </c>
      <c r="C45" s="266">
        <v>43</v>
      </c>
      <c r="D45" s="241" t="s">
        <v>16</v>
      </c>
      <c r="E45" s="241" t="s">
        <v>16</v>
      </c>
      <c r="F45" s="231" t="s">
        <v>118</v>
      </c>
      <c r="G45" s="231" t="s">
        <v>120</v>
      </c>
      <c r="H45" s="242">
        <v>0.98</v>
      </c>
      <c r="I45" s="139">
        <v>1240</v>
      </c>
      <c r="J45" s="139">
        <v>1240</v>
      </c>
      <c r="K45" s="281">
        <f t="shared" si="1"/>
        <v>1</v>
      </c>
      <c r="L45" s="241"/>
      <c r="M45" s="374"/>
    </row>
    <row r="46" spans="1:13" ht="120" x14ac:dyDescent="0.25">
      <c r="A46" s="247" t="s">
        <v>86</v>
      </c>
      <c r="B46" s="248" t="s">
        <v>87</v>
      </c>
      <c r="C46" s="264">
        <v>44</v>
      </c>
      <c r="D46" s="249" t="s">
        <v>16</v>
      </c>
      <c r="E46" s="249" t="s">
        <v>50</v>
      </c>
      <c r="F46" s="232" t="s">
        <v>121</v>
      </c>
      <c r="G46" s="232" t="s">
        <v>122</v>
      </c>
      <c r="H46" s="242">
        <v>0.98</v>
      </c>
      <c r="I46" s="143">
        <v>0</v>
      </c>
      <c r="J46" s="351">
        <v>0</v>
      </c>
      <c r="K46" s="385"/>
      <c r="L46" s="373"/>
      <c r="M46" s="374"/>
    </row>
    <row r="47" spans="1:13" ht="120" x14ac:dyDescent="0.25">
      <c r="A47" s="239" t="s">
        <v>86</v>
      </c>
      <c r="B47" s="240" t="s">
        <v>87</v>
      </c>
      <c r="C47" s="266">
        <v>45</v>
      </c>
      <c r="D47" s="241" t="s">
        <v>16</v>
      </c>
      <c r="E47" s="241" t="s">
        <v>50</v>
      </c>
      <c r="F47" s="231" t="s">
        <v>123</v>
      </c>
      <c r="G47" s="231" t="s">
        <v>124</v>
      </c>
      <c r="H47" s="242">
        <v>0.9</v>
      </c>
      <c r="I47" s="575">
        <v>0</v>
      </c>
      <c r="J47" s="575">
        <v>0</v>
      </c>
      <c r="K47" s="385"/>
      <c r="L47" s="374"/>
      <c r="M47" s="374"/>
    </row>
    <row r="48" spans="1:13" ht="150" x14ac:dyDescent="0.25">
      <c r="A48" s="247" t="s">
        <v>86</v>
      </c>
      <c r="B48" s="248" t="s">
        <v>87</v>
      </c>
      <c r="C48" s="264">
        <v>46</v>
      </c>
      <c r="D48" s="249" t="s">
        <v>16</v>
      </c>
      <c r="E48" s="249" t="s">
        <v>50</v>
      </c>
      <c r="F48" s="232" t="s">
        <v>125</v>
      </c>
      <c r="G48" s="232" t="s">
        <v>126</v>
      </c>
      <c r="H48" s="242">
        <v>0.99</v>
      </c>
      <c r="I48" s="351">
        <v>0</v>
      </c>
      <c r="J48" s="351">
        <v>0</v>
      </c>
      <c r="K48" s="385"/>
      <c r="L48" s="373"/>
      <c r="M48" s="374"/>
    </row>
    <row r="49" spans="1:13" ht="105" x14ac:dyDescent="0.25">
      <c r="A49" s="239" t="s">
        <v>127</v>
      </c>
      <c r="B49" s="240" t="s">
        <v>28</v>
      </c>
      <c r="C49" s="241">
        <v>47</v>
      </c>
      <c r="D49" s="241" t="s">
        <v>16</v>
      </c>
      <c r="E49" s="241" t="s">
        <v>16</v>
      </c>
      <c r="F49" s="231" t="s">
        <v>128</v>
      </c>
      <c r="G49" s="231" t="s">
        <v>129</v>
      </c>
      <c r="H49" s="242">
        <v>0.95</v>
      </c>
      <c r="I49" s="139">
        <v>85</v>
      </c>
      <c r="J49" s="139">
        <v>85</v>
      </c>
      <c r="K49" s="281">
        <f t="shared" si="1"/>
        <v>1</v>
      </c>
      <c r="L49" s="241"/>
      <c r="M49" s="550"/>
    </row>
    <row r="50" spans="1:13" ht="105" x14ac:dyDescent="0.25">
      <c r="A50" s="247" t="s">
        <v>127</v>
      </c>
      <c r="B50" s="248" t="s">
        <v>28</v>
      </c>
      <c r="C50" s="249">
        <v>48</v>
      </c>
      <c r="D50" s="249" t="s">
        <v>16</v>
      </c>
      <c r="E50" s="249" t="s">
        <v>16</v>
      </c>
      <c r="F50" s="232" t="s">
        <v>130</v>
      </c>
      <c r="G50" s="232" t="s">
        <v>129</v>
      </c>
      <c r="H50" s="242">
        <v>0.9</v>
      </c>
      <c r="I50" s="141">
        <v>0</v>
      </c>
      <c r="J50" s="141">
        <v>0</v>
      </c>
      <c r="K50" s="385"/>
      <c r="L50" s="373"/>
      <c r="M50" s="373"/>
    </row>
    <row r="51" spans="1:13" ht="120" x14ac:dyDescent="0.25">
      <c r="A51" s="239" t="s">
        <v>127</v>
      </c>
      <c r="B51" s="240" t="s">
        <v>15</v>
      </c>
      <c r="C51" s="241">
        <v>49</v>
      </c>
      <c r="D51" s="241" t="s">
        <v>16</v>
      </c>
      <c r="E51" s="241" t="s">
        <v>17</v>
      </c>
      <c r="F51" s="231" t="s">
        <v>131</v>
      </c>
      <c r="G51" s="231" t="s">
        <v>132</v>
      </c>
      <c r="H51" s="242">
        <v>0.95</v>
      </c>
      <c r="I51" s="143">
        <v>0</v>
      </c>
      <c r="J51" s="143">
        <v>0</v>
      </c>
      <c r="K51" s="385"/>
      <c r="L51" s="383"/>
      <c r="M51" s="375"/>
    </row>
    <row r="52" spans="1:13" ht="60" x14ac:dyDescent="0.25">
      <c r="A52" s="247" t="s">
        <v>40</v>
      </c>
      <c r="B52" s="248" t="s">
        <v>28</v>
      </c>
      <c r="C52" s="249">
        <v>51</v>
      </c>
      <c r="D52" s="249" t="s">
        <v>16</v>
      </c>
      <c r="E52" s="249" t="s">
        <v>50</v>
      </c>
      <c r="F52" s="232" t="s">
        <v>133</v>
      </c>
      <c r="G52" s="232" t="s">
        <v>58</v>
      </c>
      <c r="H52" s="242">
        <v>0.98</v>
      </c>
      <c r="I52" s="141">
        <v>1</v>
      </c>
      <c r="J52" s="141">
        <v>1</v>
      </c>
      <c r="K52" s="281">
        <f t="shared" si="1"/>
        <v>1</v>
      </c>
      <c r="L52" s="249"/>
      <c r="M52" s="373"/>
    </row>
    <row r="53" spans="1:13" ht="111.75" customHeight="1" x14ac:dyDescent="0.25">
      <c r="A53" s="239" t="s">
        <v>134</v>
      </c>
      <c r="B53" s="240" t="s">
        <v>28</v>
      </c>
      <c r="C53" s="241">
        <v>52</v>
      </c>
      <c r="D53" s="241" t="s">
        <v>16</v>
      </c>
      <c r="E53" s="241" t="s">
        <v>17</v>
      </c>
      <c r="F53" s="231" t="s">
        <v>135</v>
      </c>
      <c r="G53" s="231" t="s">
        <v>142</v>
      </c>
      <c r="H53" s="280">
        <v>0.75</v>
      </c>
      <c r="I53" s="141">
        <v>124.4</v>
      </c>
      <c r="J53" s="141">
        <v>160</v>
      </c>
      <c r="K53" s="281">
        <f t="shared" si="1"/>
        <v>0.77750000000000008</v>
      </c>
      <c r="L53" s="241"/>
      <c r="M53" s="380"/>
    </row>
    <row r="54" spans="1:13" ht="120" x14ac:dyDescent="0.25">
      <c r="A54" s="247" t="s">
        <v>134</v>
      </c>
      <c r="B54" s="248" t="s">
        <v>28</v>
      </c>
      <c r="C54" s="249">
        <v>53</v>
      </c>
      <c r="D54" s="249" t="s">
        <v>17</v>
      </c>
      <c r="E54" s="249" t="s">
        <v>17</v>
      </c>
      <c r="F54" s="232" t="s">
        <v>137</v>
      </c>
      <c r="G54" s="232" t="s">
        <v>138</v>
      </c>
      <c r="H54" s="242"/>
      <c r="I54" s="141">
        <v>16</v>
      </c>
      <c r="J54" s="141">
        <v>16</v>
      </c>
      <c r="K54" s="281">
        <f t="shared" si="1"/>
        <v>1</v>
      </c>
      <c r="L54" s="249"/>
      <c r="M54" s="374"/>
    </row>
    <row r="55" spans="1:13" ht="165.75" thickBot="1" x14ac:dyDescent="0.3">
      <c r="A55" s="239" t="s">
        <v>139</v>
      </c>
      <c r="B55" s="269" t="s">
        <v>28</v>
      </c>
      <c r="C55" s="241">
        <v>54</v>
      </c>
      <c r="D55" s="270" t="s">
        <v>16</v>
      </c>
      <c r="E55" s="241" t="s">
        <v>16</v>
      </c>
      <c r="F55" s="231" t="s">
        <v>140</v>
      </c>
      <c r="G55" s="231" t="s">
        <v>58</v>
      </c>
      <c r="H55" s="242"/>
      <c r="I55" s="255"/>
      <c r="J55" s="255"/>
      <c r="K55" s="385"/>
      <c r="L55" s="374"/>
      <c r="M55" s="576" t="s">
        <v>292</v>
      </c>
    </row>
    <row r="56" spans="1:13" x14ac:dyDescent="0.25">
      <c r="C56" s="226"/>
      <c r="H56" s="226" t="s">
        <v>141</v>
      </c>
      <c r="M56" s="300"/>
    </row>
  </sheetData>
  <autoFilter ref="B3:M56">
    <sortState ref="B4:M56">
      <sortCondition ref="C3:C56"/>
    </sortState>
  </autoFilter>
  <mergeCells count="2">
    <mergeCell ref="A1:F1"/>
    <mergeCell ref="I2:J2"/>
  </mergeCells>
  <pageMargins left="0.23622047244094491" right="0.23622047244094491" top="0.74803149606299213" bottom="0.74803149606299213" header="0.31496062992125984" footer="0.31496062992125984"/>
  <pageSetup paperSize="8" scale="7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F65"/>
  <sheetViews>
    <sheetView topLeftCell="A52" zoomScale="80" zoomScaleNormal="80" workbookViewId="0">
      <selection activeCell="M55" sqref="M55"/>
    </sheetView>
  </sheetViews>
  <sheetFormatPr defaultRowHeight="15" x14ac:dyDescent="0.25"/>
  <cols>
    <col min="1" max="1" width="16.85546875" style="129" customWidth="1"/>
    <col min="2" max="2" width="13.7109375" style="130" customWidth="1"/>
    <col min="3" max="3" width="9.140625" style="130"/>
    <col min="4" max="4" width="18.7109375" style="131" bestFit="1" customWidth="1"/>
    <col min="5" max="5" width="19.42578125" style="129" customWidth="1"/>
    <col min="6" max="6" width="32.140625" style="127" customWidth="1"/>
    <col min="7" max="7" width="48" style="127" customWidth="1"/>
    <col min="8" max="8" width="18.7109375" style="127" customWidth="1"/>
    <col min="9" max="9" width="17.140625" style="127" customWidth="1"/>
    <col min="10" max="10" width="18.5703125" style="127" customWidth="1"/>
    <col min="11" max="11" width="17.7109375" style="127" customWidth="1"/>
    <col min="12" max="12" width="16.140625" style="127" customWidth="1"/>
    <col min="13" max="13" width="39" style="127" customWidth="1"/>
    <col min="14" max="16384" width="9.140625" style="4"/>
  </cols>
  <sheetData>
    <row r="1" spans="1:13" ht="20.25" x14ac:dyDescent="0.25">
      <c r="A1" s="627" t="s">
        <v>296</v>
      </c>
      <c r="B1" s="627"/>
      <c r="C1" s="627"/>
      <c r="D1" s="627"/>
      <c r="E1" s="627"/>
      <c r="F1" s="627"/>
      <c r="K1" s="128"/>
    </row>
    <row r="2" spans="1:13" ht="42.75" customHeight="1" thickBot="1" x14ac:dyDescent="0.3">
      <c r="G2" s="132"/>
      <c r="H2" s="128"/>
      <c r="I2" s="628" t="s">
        <v>0</v>
      </c>
      <c r="J2" s="629"/>
      <c r="K2" s="128"/>
    </row>
    <row r="3" spans="1:13" ht="63" x14ac:dyDescent="0.25">
      <c r="A3" s="8" t="s">
        <v>1</v>
      </c>
      <c r="B3" s="9" t="s">
        <v>2</v>
      </c>
      <c r="C3" s="9" t="s">
        <v>3</v>
      </c>
      <c r="D3" s="9" t="s">
        <v>4</v>
      </c>
      <c r="E3" s="9" t="s">
        <v>5</v>
      </c>
      <c r="F3" s="9" t="s">
        <v>6</v>
      </c>
      <c r="G3" s="9" t="s">
        <v>7</v>
      </c>
      <c r="H3" s="10" t="s">
        <v>8</v>
      </c>
      <c r="I3" s="11" t="s">
        <v>9</v>
      </c>
      <c r="J3" s="11" t="s">
        <v>10</v>
      </c>
      <c r="K3" s="236" t="s">
        <v>11</v>
      </c>
      <c r="L3" s="9" t="s">
        <v>12</v>
      </c>
      <c r="M3" s="12" t="s">
        <v>13</v>
      </c>
    </row>
    <row r="4" spans="1:13" ht="71.25" customHeight="1" x14ac:dyDescent="0.25">
      <c r="A4" s="239" t="s">
        <v>14</v>
      </c>
      <c r="B4" s="240" t="s">
        <v>15</v>
      </c>
      <c r="C4" s="241">
        <v>1</v>
      </c>
      <c r="D4" s="241" t="s">
        <v>16</v>
      </c>
      <c r="E4" s="241" t="s">
        <v>17</v>
      </c>
      <c r="F4" s="231" t="s">
        <v>18</v>
      </c>
      <c r="G4" s="231" t="s">
        <v>19</v>
      </c>
      <c r="H4" s="242">
        <v>0.995</v>
      </c>
      <c r="I4" s="143">
        <v>744</v>
      </c>
      <c r="J4" s="143">
        <v>744</v>
      </c>
      <c r="K4" s="385">
        <f>I4/J4</f>
        <v>1</v>
      </c>
      <c r="L4" s="244"/>
      <c r="M4" s="343"/>
    </row>
    <row r="5" spans="1:13" ht="64.5" customHeight="1" x14ac:dyDescent="0.25">
      <c r="A5" s="239" t="s">
        <v>14</v>
      </c>
      <c r="B5" s="240" t="s">
        <v>15</v>
      </c>
      <c r="C5" s="241">
        <v>2</v>
      </c>
      <c r="D5" s="241" t="s">
        <v>16</v>
      </c>
      <c r="E5" s="241" t="s">
        <v>17</v>
      </c>
      <c r="F5" s="231" t="s">
        <v>20</v>
      </c>
      <c r="G5" s="231" t="s">
        <v>21</v>
      </c>
      <c r="H5" s="242">
        <v>0.95</v>
      </c>
      <c r="I5" s="282">
        <v>227</v>
      </c>
      <c r="J5" s="282">
        <v>235</v>
      </c>
      <c r="K5" s="385">
        <f t="shared" ref="K5:K54" si="0">I5/J5</f>
        <v>0.96595744680851059</v>
      </c>
      <c r="L5" s="245"/>
      <c r="M5" s="398"/>
    </row>
    <row r="6" spans="1:13" ht="48.75" customHeight="1" x14ac:dyDescent="0.25">
      <c r="A6" s="247" t="s">
        <v>22</v>
      </c>
      <c r="B6" s="248" t="s">
        <v>15</v>
      </c>
      <c r="C6" s="249">
        <v>3</v>
      </c>
      <c r="D6" s="249" t="s">
        <v>16</v>
      </c>
      <c r="E6" s="249" t="s">
        <v>17</v>
      </c>
      <c r="F6" s="232" t="s">
        <v>23</v>
      </c>
      <c r="G6" s="232" t="s">
        <v>24</v>
      </c>
      <c r="H6" s="242">
        <v>0.95</v>
      </c>
      <c r="I6" s="143">
        <v>56</v>
      </c>
      <c r="J6" s="143">
        <v>57</v>
      </c>
      <c r="K6" s="385">
        <f t="shared" si="0"/>
        <v>0.98245614035087714</v>
      </c>
      <c r="L6" s="250"/>
      <c r="M6" s="302"/>
    </row>
    <row r="7" spans="1:13" ht="61.5" customHeight="1" x14ac:dyDescent="0.25">
      <c r="A7" s="239" t="s">
        <v>14</v>
      </c>
      <c r="B7" s="240" t="s">
        <v>15</v>
      </c>
      <c r="C7" s="241">
        <v>4</v>
      </c>
      <c r="D7" s="241" t="s">
        <v>16</v>
      </c>
      <c r="E7" s="241" t="s">
        <v>17</v>
      </c>
      <c r="F7" s="231" t="s">
        <v>25</v>
      </c>
      <c r="G7" s="231" t="s">
        <v>26</v>
      </c>
      <c r="H7" s="242">
        <v>0.95</v>
      </c>
      <c r="I7" s="282">
        <v>95</v>
      </c>
      <c r="J7" s="282">
        <v>95</v>
      </c>
      <c r="K7" s="385">
        <f t="shared" si="0"/>
        <v>1</v>
      </c>
      <c r="L7" s="251"/>
      <c r="M7" s="254"/>
    </row>
    <row r="8" spans="1:13" ht="106.5" customHeight="1" x14ac:dyDescent="0.25">
      <c r="A8" s="247" t="s">
        <v>27</v>
      </c>
      <c r="B8" s="248" t="s">
        <v>28</v>
      </c>
      <c r="C8" s="249">
        <v>5</v>
      </c>
      <c r="D8" s="249" t="s">
        <v>16</v>
      </c>
      <c r="E8" s="249" t="s">
        <v>16</v>
      </c>
      <c r="F8" s="232" t="s">
        <v>29</v>
      </c>
      <c r="G8" s="232" t="s">
        <v>30</v>
      </c>
      <c r="H8" s="242">
        <v>0.95</v>
      </c>
      <c r="I8" s="141">
        <v>4</v>
      </c>
      <c r="J8" s="141">
        <v>4</v>
      </c>
      <c r="K8" s="385">
        <f t="shared" si="0"/>
        <v>1</v>
      </c>
      <c r="L8" s="265"/>
      <c r="M8" s="254"/>
    </row>
    <row r="9" spans="1:13" ht="64.5" customHeight="1" x14ac:dyDescent="0.25">
      <c r="A9" s="239" t="s">
        <v>31</v>
      </c>
      <c r="B9" s="240" t="s">
        <v>28</v>
      </c>
      <c r="C9" s="241">
        <v>6</v>
      </c>
      <c r="D9" s="241" t="s">
        <v>16</v>
      </c>
      <c r="E9" s="241" t="s">
        <v>16</v>
      </c>
      <c r="F9" s="231" t="s">
        <v>32</v>
      </c>
      <c r="G9" s="231" t="s">
        <v>33</v>
      </c>
      <c r="H9" s="242">
        <v>0.95</v>
      </c>
      <c r="I9" s="139">
        <v>0</v>
      </c>
      <c r="J9" s="139">
        <v>0</v>
      </c>
      <c r="K9" s="385"/>
      <c r="L9" s="374"/>
      <c r="M9" s="372"/>
    </row>
    <row r="10" spans="1:13" ht="78" customHeight="1" x14ac:dyDescent="0.25">
      <c r="A10" s="247" t="s">
        <v>34</v>
      </c>
      <c r="B10" s="248" t="s">
        <v>28</v>
      </c>
      <c r="C10" s="249">
        <v>7</v>
      </c>
      <c r="D10" s="249" t="s">
        <v>16</v>
      </c>
      <c r="E10" s="249" t="s">
        <v>17</v>
      </c>
      <c r="F10" s="232" t="s">
        <v>35</v>
      </c>
      <c r="G10" s="232" t="s">
        <v>36</v>
      </c>
      <c r="H10" s="242">
        <v>0.99</v>
      </c>
      <c r="I10" s="141">
        <v>2</v>
      </c>
      <c r="J10" s="141">
        <v>2</v>
      </c>
      <c r="K10" s="385">
        <f t="shared" si="0"/>
        <v>1</v>
      </c>
      <c r="L10" s="249"/>
      <c r="M10" s="249"/>
    </row>
    <row r="11" spans="1:13" ht="96" customHeight="1" x14ac:dyDescent="0.25">
      <c r="A11" s="239" t="s">
        <v>37</v>
      </c>
      <c r="B11" s="240" t="s">
        <v>28</v>
      </c>
      <c r="C11" s="241">
        <v>8</v>
      </c>
      <c r="D11" s="241" t="s">
        <v>16</v>
      </c>
      <c r="E11" s="241" t="s">
        <v>17</v>
      </c>
      <c r="F11" s="231" t="s">
        <v>38</v>
      </c>
      <c r="G11" s="231" t="s">
        <v>297</v>
      </c>
      <c r="H11" s="242">
        <v>1</v>
      </c>
      <c r="I11" s="139">
        <v>1</v>
      </c>
      <c r="J11" s="139">
        <v>1</v>
      </c>
      <c r="K11" s="385">
        <f t="shared" si="0"/>
        <v>1</v>
      </c>
      <c r="L11" s="241"/>
      <c r="M11" s="583"/>
    </row>
    <row r="12" spans="1:13" ht="75.75" customHeight="1" x14ac:dyDescent="0.25">
      <c r="A12" s="247" t="s">
        <v>40</v>
      </c>
      <c r="B12" s="248" t="s">
        <v>15</v>
      </c>
      <c r="C12" s="249">
        <v>9</v>
      </c>
      <c r="D12" s="249" t="s">
        <v>16</v>
      </c>
      <c r="E12" s="249" t="s">
        <v>16</v>
      </c>
      <c r="F12" s="232" t="s">
        <v>41</v>
      </c>
      <c r="G12" s="232" t="s">
        <v>42</v>
      </c>
      <c r="H12" s="242">
        <v>0.98</v>
      </c>
      <c r="I12" s="143">
        <v>18</v>
      </c>
      <c r="J12" s="143">
        <v>18</v>
      </c>
      <c r="K12" s="385">
        <f t="shared" si="0"/>
        <v>1</v>
      </c>
      <c r="L12" s="244"/>
      <c r="M12" s="302"/>
    </row>
    <row r="13" spans="1:13" ht="76.5" customHeight="1" x14ac:dyDescent="0.25">
      <c r="A13" s="239" t="s">
        <v>43</v>
      </c>
      <c r="B13" s="240" t="s">
        <v>15</v>
      </c>
      <c r="C13" s="241">
        <v>10</v>
      </c>
      <c r="D13" s="241" t="s">
        <v>16</v>
      </c>
      <c r="E13" s="241" t="s">
        <v>17</v>
      </c>
      <c r="F13" s="231" t="s">
        <v>44</v>
      </c>
      <c r="G13" s="231" t="s">
        <v>45</v>
      </c>
      <c r="H13" s="242">
        <v>0.98</v>
      </c>
      <c r="I13" s="282">
        <v>20</v>
      </c>
      <c r="J13" s="282">
        <v>20</v>
      </c>
      <c r="K13" s="385">
        <f t="shared" si="0"/>
        <v>1</v>
      </c>
      <c r="L13" s="251"/>
      <c r="M13" s="254"/>
    </row>
    <row r="14" spans="1:13" ht="45" x14ac:dyDescent="0.25">
      <c r="A14" s="247" t="s">
        <v>46</v>
      </c>
      <c r="B14" s="248" t="s">
        <v>15</v>
      </c>
      <c r="C14" s="249">
        <v>11</v>
      </c>
      <c r="D14" s="249" t="s">
        <v>16</v>
      </c>
      <c r="E14" s="249" t="s">
        <v>17</v>
      </c>
      <c r="F14" s="232" t="s">
        <v>47</v>
      </c>
      <c r="G14" s="232" t="s">
        <v>48</v>
      </c>
      <c r="H14" s="242">
        <v>0.97</v>
      </c>
      <c r="I14" s="243">
        <v>313</v>
      </c>
      <c r="J14" s="243">
        <v>315</v>
      </c>
      <c r="K14" s="385">
        <f t="shared" si="0"/>
        <v>0.99365079365079367</v>
      </c>
      <c r="L14" s="244"/>
      <c r="M14" s="302"/>
    </row>
    <row r="15" spans="1:13" ht="75" x14ac:dyDescent="0.25">
      <c r="A15" s="239" t="s">
        <v>49</v>
      </c>
      <c r="B15" s="240" t="s">
        <v>28</v>
      </c>
      <c r="C15" s="241">
        <v>12</v>
      </c>
      <c r="D15" s="241" t="s">
        <v>50</v>
      </c>
      <c r="E15" s="241" t="s">
        <v>50</v>
      </c>
      <c r="F15" s="231" t="s">
        <v>51</v>
      </c>
      <c r="G15" s="231" t="s">
        <v>52</v>
      </c>
      <c r="H15" s="242">
        <v>0.85</v>
      </c>
      <c r="I15" s="139">
        <v>0</v>
      </c>
      <c r="J15" s="139">
        <v>0</v>
      </c>
      <c r="K15" s="385"/>
      <c r="L15" s="374"/>
      <c r="M15" s="374"/>
    </row>
    <row r="16" spans="1:13" ht="61.5" customHeight="1" x14ac:dyDescent="0.25">
      <c r="A16" s="247" t="s">
        <v>53</v>
      </c>
      <c r="B16" s="248" t="s">
        <v>28</v>
      </c>
      <c r="C16" s="249">
        <v>13</v>
      </c>
      <c r="D16" s="249" t="s">
        <v>50</v>
      </c>
      <c r="E16" s="249" t="s">
        <v>50</v>
      </c>
      <c r="F16" s="232" t="s">
        <v>54</v>
      </c>
      <c r="G16" s="258" t="s">
        <v>55</v>
      </c>
      <c r="H16" s="242">
        <v>0.85</v>
      </c>
      <c r="I16" s="141">
        <v>1</v>
      </c>
      <c r="J16" s="141">
        <v>1</v>
      </c>
      <c r="K16" s="385">
        <v>1</v>
      </c>
      <c r="L16" s="249"/>
      <c r="M16" s="249"/>
    </row>
    <row r="17" spans="1:13" ht="75" x14ac:dyDescent="0.25">
      <c r="A17" s="239" t="s">
        <v>56</v>
      </c>
      <c r="B17" s="240" t="s">
        <v>15</v>
      </c>
      <c r="C17" s="241">
        <v>14</v>
      </c>
      <c r="D17" s="241" t="s">
        <v>16</v>
      </c>
      <c r="E17" s="241" t="s">
        <v>50</v>
      </c>
      <c r="F17" s="231" t="s">
        <v>57</v>
      </c>
      <c r="G17" s="231" t="s">
        <v>58</v>
      </c>
      <c r="H17" s="242">
        <v>0.92</v>
      </c>
      <c r="I17" s="143">
        <v>59</v>
      </c>
      <c r="J17" s="143">
        <v>60</v>
      </c>
      <c r="K17" s="385">
        <f t="shared" si="0"/>
        <v>0.98333333333333328</v>
      </c>
      <c r="L17" s="244"/>
      <c r="M17" s="303"/>
    </row>
    <row r="18" spans="1:13" ht="65.25" customHeight="1" x14ac:dyDescent="0.25">
      <c r="A18" s="247" t="s">
        <v>59</v>
      </c>
      <c r="B18" s="248" t="s">
        <v>28</v>
      </c>
      <c r="C18" s="249">
        <v>15</v>
      </c>
      <c r="D18" s="249" t="s">
        <v>17</v>
      </c>
      <c r="E18" s="249" t="s">
        <v>50</v>
      </c>
      <c r="F18" s="232" t="s">
        <v>60</v>
      </c>
      <c r="G18" s="232" t="s">
        <v>61</v>
      </c>
      <c r="H18" s="242">
        <v>0.99</v>
      </c>
      <c r="I18" s="141">
        <v>1</v>
      </c>
      <c r="J18" s="141">
        <v>1</v>
      </c>
      <c r="K18" s="385">
        <f t="shared" si="0"/>
        <v>1</v>
      </c>
      <c r="L18" s="249"/>
      <c r="M18" s="249"/>
    </row>
    <row r="19" spans="1:13" ht="60" x14ac:dyDescent="0.25">
      <c r="A19" s="239" t="s">
        <v>62</v>
      </c>
      <c r="B19" s="240" t="s">
        <v>28</v>
      </c>
      <c r="C19" s="241">
        <v>16</v>
      </c>
      <c r="D19" s="241" t="s">
        <v>16</v>
      </c>
      <c r="E19" s="241" t="s">
        <v>50</v>
      </c>
      <c r="F19" s="231" t="s">
        <v>63</v>
      </c>
      <c r="G19" s="231" t="s">
        <v>64</v>
      </c>
      <c r="H19" s="242">
        <v>0.95</v>
      </c>
      <c r="I19" s="139">
        <v>1</v>
      </c>
      <c r="J19" s="139">
        <v>1</v>
      </c>
      <c r="K19" s="385">
        <v>1</v>
      </c>
      <c r="L19" s="241"/>
      <c r="M19" s="241"/>
    </row>
    <row r="20" spans="1:13" ht="90" x14ac:dyDescent="0.25">
      <c r="A20" s="247" t="s">
        <v>62</v>
      </c>
      <c r="B20" s="248" t="s">
        <v>28</v>
      </c>
      <c r="C20" s="249">
        <v>17</v>
      </c>
      <c r="D20" s="249" t="s">
        <v>16</v>
      </c>
      <c r="E20" s="249" t="s">
        <v>16</v>
      </c>
      <c r="F20" s="232" t="s">
        <v>65</v>
      </c>
      <c r="G20" s="232" t="s">
        <v>66</v>
      </c>
      <c r="H20" s="242">
        <v>0.97</v>
      </c>
      <c r="I20" s="141">
        <v>2</v>
      </c>
      <c r="J20" s="141">
        <v>2</v>
      </c>
      <c r="K20" s="385">
        <v>1</v>
      </c>
      <c r="L20" s="249"/>
      <c r="M20" s="249"/>
    </row>
    <row r="21" spans="1:13" ht="74.25" customHeight="1" x14ac:dyDescent="0.25">
      <c r="A21" s="239" t="s">
        <v>62</v>
      </c>
      <c r="B21" s="240" t="s">
        <v>28</v>
      </c>
      <c r="C21" s="241">
        <v>18</v>
      </c>
      <c r="D21" s="241" t="s">
        <v>16</v>
      </c>
      <c r="E21" s="241" t="s">
        <v>50</v>
      </c>
      <c r="F21" s="231" t="s">
        <v>67</v>
      </c>
      <c r="G21" s="231" t="s">
        <v>68</v>
      </c>
      <c r="H21" s="242">
        <v>0.97</v>
      </c>
      <c r="I21" s="139">
        <v>0</v>
      </c>
      <c r="J21" s="139">
        <v>0</v>
      </c>
      <c r="K21" s="385">
        <v>1</v>
      </c>
      <c r="L21" s="374"/>
      <c r="M21" s="374"/>
    </row>
    <row r="22" spans="1:13" ht="65.25" customHeight="1" x14ac:dyDescent="0.25">
      <c r="A22" s="247" t="s">
        <v>62</v>
      </c>
      <c r="B22" s="248" t="s">
        <v>28</v>
      </c>
      <c r="C22" s="249">
        <v>19</v>
      </c>
      <c r="D22" s="249" t="s">
        <v>16</v>
      </c>
      <c r="E22" s="249" t="s">
        <v>50</v>
      </c>
      <c r="F22" s="232" t="s">
        <v>69</v>
      </c>
      <c r="G22" s="232" t="s">
        <v>70</v>
      </c>
      <c r="H22" s="242">
        <v>0.99</v>
      </c>
      <c r="I22" s="141">
        <v>91</v>
      </c>
      <c r="J22" s="141">
        <v>73</v>
      </c>
      <c r="K22" s="385">
        <f t="shared" si="0"/>
        <v>1.2465753424657535</v>
      </c>
      <c r="L22" s="249"/>
      <c r="M22" s="254"/>
    </row>
    <row r="23" spans="1:13" ht="54.75" customHeight="1" x14ac:dyDescent="0.25">
      <c r="A23" s="239" t="s">
        <v>62</v>
      </c>
      <c r="B23" s="240" t="s">
        <v>28</v>
      </c>
      <c r="C23" s="241">
        <v>20</v>
      </c>
      <c r="D23" s="241" t="s">
        <v>16</v>
      </c>
      <c r="E23" s="241" t="s">
        <v>50</v>
      </c>
      <c r="F23" s="231" t="s">
        <v>71</v>
      </c>
      <c r="G23" s="231" t="s">
        <v>72</v>
      </c>
      <c r="H23" s="242">
        <v>0.99</v>
      </c>
      <c r="I23" s="139">
        <v>0</v>
      </c>
      <c r="J23" s="139">
        <v>0</v>
      </c>
      <c r="K23" s="385"/>
      <c r="L23" s="374"/>
      <c r="M23" s="378"/>
    </row>
    <row r="24" spans="1:13" ht="96.75" customHeight="1" x14ac:dyDescent="0.25">
      <c r="A24" s="247" t="s">
        <v>73</v>
      </c>
      <c r="B24" s="248" t="s">
        <v>15</v>
      </c>
      <c r="C24" s="249">
        <v>21</v>
      </c>
      <c r="D24" s="249" t="s">
        <v>16</v>
      </c>
      <c r="E24" s="249" t="s">
        <v>16</v>
      </c>
      <c r="F24" s="232" t="s">
        <v>74</v>
      </c>
      <c r="G24" s="232" t="s">
        <v>75</v>
      </c>
      <c r="H24" s="242" t="s">
        <v>76</v>
      </c>
      <c r="I24" s="143">
        <v>1</v>
      </c>
      <c r="J24" s="143">
        <v>1</v>
      </c>
      <c r="K24" s="385" t="s">
        <v>233</v>
      </c>
      <c r="L24" s="244"/>
      <c r="M24" s="302" t="s">
        <v>301</v>
      </c>
    </row>
    <row r="25" spans="1:13" ht="79.5" customHeight="1" x14ac:dyDescent="0.25">
      <c r="A25" s="239" t="s">
        <v>77</v>
      </c>
      <c r="B25" s="240" t="s">
        <v>15</v>
      </c>
      <c r="C25" s="241">
        <v>22</v>
      </c>
      <c r="D25" s="241" t="s">
        <v>16</v>
      </c>
      <c r="E25" s="241" t="s">
        <v>16</v>
      </c>
      <c r="F25" s="231" t="s">
        <v>78</v>
      </c>
      <c r="G25" s="231" t="s">
        <v>79</v>
      </c>
      <c r="H25" s="242" t="s">
        <v>80</v>
      </c>
      <c r="I25" s="267"/>
      <c r="J25" s="267"/>
      <c r="K25" s="385" t="s">
        <v>298</v>
      </c>
      <c r="L25" s="244"/>
      <c r="M25" s="302"/>
    </row>
    <row r="26" spans="1:13" ht="40.5" customHeight="1" x14ac:dyDescent="0.25">
      <c r="A26" s="247" t="s">
        <v>81</v>
      </c>
      <c r="B26" s="248" t="s">
        <v>15</v>
      </c>
      <c r="C26" s="249">
        <v>23</v>
      </c>
      <c r="D26" s="249" t="s">
        <v>16</v>
      </c>
      <c r="E26" s="249" t="s">
        <v>16</v>
      </c>
      <c r="F26" s="232" t="s">
        <v>82</v>
      </c>
      <c r="G26" s="232"/>
      <c r="H26" s="242">
        <v>0.9</v>
      </c>
      <c r="I26" s="143">
        <v>32</v>
      </c>
      <c r="J26" s="143">
        <v>32</v>
      </c>
      <c r="K26" s="385">
        <f t="shared" si="0"/>
        <v>1</v>
      </c>
      <c r="L26" s="244"/>
      <c r="M26" s="304"/>
    </row>
    <row r="27" spans="1:13" ht="45" x14ac:dyDescent="0.25">
      <c r="A27" s="239" t="s">
        <v>83</v>
      </c>
      <c r="B27" s="240" t="s">
        <v>15</v>
      </c>
      <c r="C27" s="241">
        <v>24</v>
      </c>
      <c r="D27" s="241" t="s">
        <v>16</v>
      </c>
      <c r="E27" s="241" t="s">
        <v>16</v>
      </c>
      <c r="F27" s="231" t="s">
        <v>84</v>
      </c>
      <c r="G27" s="231" t="s">
        <v>85</v>
      </c>
      <c r="H27" s="242">
        <v>0.98</v>
      </c>
      <c r="I27" s="143">
        <v>191</v>
      </c>
      <c r="J27" s="143">
        <v>191</v>
      </c>
      <c r="K27" s="385">
        <f t="shared" si="0"/>
        <v>1</v>
      </c>
      <c r="L27" s="250"/>
      <c r="M27" s="304"/>
    </row>
    <row r="28" spans="1:13" ht="63.75" customHeight="1" x14ac:dyDescent="0.25">
      <c r="A28" s="247" t="s">
        <v>86</v>
      </c>
      <c r="B28" s="248" t="s">
        <v>87</v>
      </c>
      <c r="C28" s="264">
        <v>26</v>
      </c>
      <c r="D28" s="249" t="s">
        <v>16</v>
      </c>
      <c r="E28" s="249" t="s">
        <v>50</v>
      </c>
      <c r="F28" s="232" t="s">
        <v>88</v>
      </c>
      <c r="G28" s="232" t="s">
        <v>89</v>
      </c>
      <c r="H28" s="242">
        <v>1</v>
      </c>
      <c r="I28" s="141">
        <v>62</v>
      </c>
      <c r="J28" s="141">
        <v>62</v>
      </c>
      <c r="K28" s="385">
        <f t="shared" si="0"/>
        <v>1</v>
      </c>
      <c r="L28" s="265"/>
      <c r="M28" s="249"/>
    </row>
    <row r="29" spans="1:13" ht="60" x14ac:dyDescent="0.25">
      <c r="A29" s="239" t="s">
        <v>83</v>
      </c>
      <c r="B29" s="240" t="s">
        <v>15</v>
      </c>
      <c r="C29" s="241">
        <v>27</v>
      </c>
      <c r="D29" s="241" t="s">
        <v>16</v>
      </c>
      <c r="E29" s="241" t="s">
        <v>90</v>
      </c>
      <c r="F29" s="231" t="s">
        <v>91</v>
      </c>
      <c r="G29" s="231" t="s">
        <v>92</v>
      </c>
      <c r="H29" s="242">
        <v>0.98</v>
      </c>
      <c r="I29" s="143">
        <v>0</v>
      </c>
      <c r="J29" s="143">
        <v>0</v>
      </c>
      <c r="K29" s="385"/>
      <c r="L29" s="383"/>
      <c r="M29" s="372"/>
    </row>
    <row r="30" spans="1:13" ht="90" x14ac:dyDescent="0.25">
      <c r="A30" s="247" t="s">
        <v>86</v>
      </c>
      <c r="B30" s="248" t="s">
        <v>87</v>
      </c>
      <c r="C30" s="264">
        <v>28</v>
      </c>
      <c r="D30" s="249" t="s">
        <v>16</v>
      </c>
      <c r="E30" s="249" t="s">
        <v>90</v>
      </c>
      <c r="F30" s="232" t="s">
        <v>93</v>
      </c>
      <c r="G30" s="232" t="s">
        <v>94</v>
      </c>
      <c r="H30" s="242">
        <v>0.98</v>
      </c>
      <c r="I30" s="141">
        <v>1</v>
      </c>
      <c r="J30" s="141">
        <v>1</v>
      </c>
      <c r="K30" s="385">
        <f t="shared" si="0"/>
        <v>1</v>
      </c>
      <c r="L30" s="249"/>
      <c r="M30" s="249"/>
    </row>
    <row r="31" spans="1:13" ht="75" x14ac:dyDescent="0.25">
      <c r="A31" s="239" t="s">
        <v>83</v>
      </c>
      <c r="B31" s="240" t="s">
        <v>15</v>
      </c>
      <c r="C31" s="241">
        <v>29</v>
      </c>
      <c r="D31" s="241" t="s">
        <v>16</v>
      </c>
      <c r="E31" s="241" t="s">
        <v>17</v>
      </c>
      <c r="F31" s="231" t="s">
        <v>95</v>
      </c>
      <c r="G31" s="231" t="s">
        <v>96</v>
      </c>
      <c r="H31" s="242">
        <v>0.99</v>
      </c>
      <c r="I31" s="143">
        <v>2</v>
      </c>
      <c r="J31" s="143">
        <v>2</v>
      </c>
      <c r="K31" s="385">
        <v>1</v>
      </c>
      <c r="L31" s="383"/>
      <c r="M31" s="383"/>
    </row>
    <row r="32" spans="1:13" ht="60" x14ac:dyDescent="0.25">
      <c r="A32" s="247" t="s">
        <v>86</v>
      </c>
      <c r="B32" s="248" t="s">
        <v>87</v>
      </c>
      <c r="C32" s="264">
        <v>30</v>
      </c>
      <c r="D32" s="249" t="s">
        <v>16</v>
      </c>
      <c r="E32" s="249" t="s">
        <v>17</v>
      </c>
      <c r="F32" s="232" t="s">
        <v>97</v>
      </c>
      <c r="G32" s="232" t="s">
        <v>98</v>
      </c>
      <c r="H32" s="242">
        <v>0.98</v>
      </c>
      <c r="I32" s="141">
        <v>0</v>
      </c>
      <c r="J32" s="141">
        <v>0</v>
      </c>
      <c r="K32" s="385"/>
      <c r="L32" s="373"/>
      <c r="M32" s="373"/>
    </row>
    <row r="33" spans="1:13" ht="60" x14ac:dyDescent="0.25">
      <c r="A33" s="239" t="s">
        <v>86</v>
      </c>
      <c r="B33" s="240" t="s">
        <v>87</v>
      </c>
      <c r="C33" s="266">
        <v>31</v>
      </c>
      <c r="D33" s="241" t="s">
        <v>16</v>
      </c>
      <c r="E33" s="241" t="s">
        <v>17</v>
      </c>
      <c r="F33" s="231" t="s">
        <v>99</v>
      </c>
      <c r="G33" s="231" t="s">
        <v>100</v>
      </c>
      <c r="H33" s="242">
        <v>0.98</v>
      </c>
      <c r="I33" s="139">
        <v>0</v>
      </c>
      <c r="J33" s="139">
        <v>0</v>
      </c>
      <c r="K33" s="385"/>
      <c r="L33" s="374"/>
      <c r="M33" s="373"/>
    </row>
    <row r="34" spans="1:13" ht="60" x14ac:dyDescent="0.25">
      <c r="A34" s="247" t="s">
        <v>101</v>
      </c>
      <c r="B34" s="248" t="s">
        <v>15</v>
      </c>
      <c r="C34" s="249">
        <v>32</v>
      </c>
      <c r="D34" s="249" t="s">
        <v>16</v>
      </c>
      <c r="E34" s="249" t="s">
        <v>17</v>
      </c>
      <c r="F34" s="232" t="s">
        <v>102</v>
      </c>
      <c r="G34" s="232" t="s">
        <v>58</v>
      </c>
      <c r="H34" s="242" t="s">
        <v>157</v>
      </c>
      <c r="I34" s="243"/>
      <c r="J34" s="243"/>
      <c r="K34" s="385" t="s">
        <v>299</v>
      </c>
      <c r="L34" s="244"/>
      <c r="M34" s="304"/>
    </row>
    <row r="35" spans="1:13" ht="75" x14ac:dyDescent="0.25">
      <c r="A35" s="305" t="s">
        <v>86</v>
      </c>
      <c r="B35" s="240" t="s">
        <v>87</v>
      </c>
      <c r="C35" s="266">
        <v>33</v>
      </c>
      <c r="D35" s="241" t="s">
        <v>16</v>
      </c>
      <c r="E35" s="241" t="s">
        <v>16</v>
      </c>
      <c r="F35" s="231" t="s">
        <v>103</v>
      </c>
      <c r="G35" s="231" t="s">
        <v>104</v>
      </c>
      <c r="H35" s="242">
        <v>0.95</v>
      </c>
      <c r="I35" s="139">
        <v>60</v>
      </c>
      <c r="J35" s="139">
        <v>60</v>
      </c>
      <c r="K35" s="385">
        <f t="shared" si="0"/>
        <v>1</v>
      </c>
      <c r="L35" s="266"/>
      <c r="M35" s="241"/>
    </row>
    <row r="36" spans="1:13" ht="75" x14ac:dyDescent="0.25">
      <c r="A36" s="247" t="s">
        <v>86</v>
      </c>
      <c r="B36" s="248" t="s">
        <v>87</v>
      </c>
      <c r="C36" s="264">
        <v>34</v>
      </c>
      <c r="D36" s="249" t="s">
        <v>16</v>
      </c>
      <c r="E36" s="249" t="s">
        <v>16</v>
      </c>
      <c r="F36" s="232" t="s">
        <v>105</v>
      </c>
      <c r="G36" s="232" t="s">
        <v>104</v>
      </c>
      <c r="H36" s="242">
        <v>0.95</v>
      </c>
      <c r="I36" s="141">
        <v>10</v>
      </c>
      <c r="J36" s="141">
        <v>10</v>
      </c>
      <c r="K36" s="385">
        <f t="shared" si="0"/>
        <v>1</v>
      </c>
      <c r="L36" s="249"/>
      <c r="M36" s="241"/>
    </row>
    <row r="37" spans="1:13" ht="75" x14ac:dyDescent="0.25">
      <c r="A37" s="239" t="s">
        <v>86</v>
      </c>
      <c r="B37" s="240" t="s">
        <v>87</v>
      </c>
      <c r="C37" s="266">
        <v>35</v>
      </c>
      <c r="D37" s="241" t="s">
        <v>16</v>
      </c>
      <c r="E37" s="241" t="s">
        <v>16</v>
      </c>
      <c r="F37" s="231" t="s">
        <v>106</v>
      </c>
      <c r="G37" s="231" t="s">
        <v>107</v>
      </c>
      <c r="H37" s="242">
        <v>0.95</v>
      </c>
      <c r="I37" s="139">
        <v>2</v>
      </c>
      <c r="J37" s="139">
        <v>2</v>
      </c>
      <c r="K37" s="385">
        <v>1</v>
      </c>
      <c r="L37" s="241"/>
      <c r="M37" s="241"/>
    </row>
    <row r="38" spans="1:13" ht="75" x14ac:dyDescent="0.25">
      <c r="A38" s="247" t="s">
        <v>86</v>
      </c>
      <c r="B38" s="248" t="s">
        <v>87</v>
      </c>
      <c r="C38" s="264">
        <v>36</v>
      </c>
      <c r="D38" s="249" t="s">
        <v>16</v>
      </c>
      <c r="E38" s="249" t="s">
        <v>17</v>
      </c>
      <c r="F38" s="232" t="s">
        <v>108</v>
      </c>
      <c r="G38" s="232" t="s">
        <v>109</v>
      </c>
      <c r="H38" s="242">
        <v>0.95</v>
      </c>
      <c r="I38" s="141">
        <v>0</v>
      </c>
      <c r="J38" s="141">
        <v>0</v>
      </c>
      <c r="K38" s="385"/>
      <c r="L38" s="373"/>
      <c r="M38" s="374"/>
    </row>
    <row r="39" spans="1:13" ht="75.75" customHeight="1" x14ac:dyDescent="0.25">
      <c r="A39" s="239" t="s">
        <v>86</v>
      </c>
      <c r="B39" s="240" t="s">
        <v>87</v>
      </c>
      <c r="C39" s="266">
        <v>37</v>
      </c>
      <c r="D39" s="241" t="s">
        <v>16</v>
      </c>
      <c r="E39" s="241" t="s">
        <v>17</v>
      </c>
      <c r="F39" s="231" t="s">
        <v>110</v>
      </c>
      <c r="G39" s="231" t="s">
        <v>109</v>
      </c>
      <c r="H39" s="242">
        <v>0.95</v>
      </c>
      <c r="I39" s="139">
        <v>0</v>
      </c>
      <c r="J39" s="139">
        <v>0</v>
      </c>
      <c r="K39" s="385"/>
      <c r="L39" s="374"/>
      <c r="M39" s="374"/>
    </row>
    <row r="40" spans="1:13" ht="75" x14ac:dyDescent="0.25">
      <c r="A40" s="247" t="s">
        <v>101</v>
      </c>
      <c r="B40" s="248" t="s">
        <v>15</v>
      </c>
      <c r="C40" s="249">
        <v>38</v>
      </c>
      <c r="D40" s="249" t="s">
        <v>16</v>
      </c>
      <c r="E40" s="249" t="s">
        <v>17</v>
      </c>
      <c r="F40" s="232" t="s">
        <v>111</v>
      </c>
      <c r="G40" s="232" t="s">
        <v>112</v>
      </c>
      <c r="H40" s="242">
        <v>0.95</v>
      </c>
      <c r="I40" s="143">
        <v>0</v>
      </c>
      <c r="J40" s="143">
        <v>0</v>
      </c>
      <c r="K40" s="385"/>
      <c r="L40" s="383"/>
      <c r="M40" s="383"/>
    </row>
    <row r="41" spans="1:13" ht="75" x14ac:dyDescent="0.25">
      <c r="A41" s="239" t="s">
        <v>101</v>
      </c>
      <c r="B41" s="240" t="s">
        <v>15</v>
      </c>
      <c r="C41" s="241">
        <v>39</v>
      </c>
      <c r="D41" s="241" t="s">
        <v>16</v>
      </c>
      <c r="E41" s="241" t="s">
        <v>17</v>
      </c>
      <c r="F41" s="231" t="s">
        <v>113</v>
      </c>
      <c r="G41" s="231" t="s">
        <v>114</v>
      </c>
      <c r="H41" s="242">
        <v>0.95</v>
      </c>
      <c r="I41" s="143">
        <v>0</v>
      </c>
      <c r="J41" s="143">
        <v>0</v>
      </c>
      <c r="K41" s="385"/>
      <c r="L41" s="383"/>
      <c r="M41" s="383"/>
    </row>
    <row r="42" spans="1:13" ht="75" x14ac:dyDescent="0.25">
      <c r="A42" s="247" t="s">
        <v>101</v>
      </c>
      <c r="B42" s="248" t="s">
        <v>15</v>
      </c>
      <c r="C42" s="249">
        <v>40</v>
      </c>
      <c r="D42" s="249" t="s">
        <v>16</v>
      </c>
      <c r="E42" s="249" t="s">
        <v>17</v>
      </c>
      <c r="F42" s="232" t="s">
        <v>115</v>
      </c>
      <c r="G42" s="232" t="s">
        <v>109</v>
      </c>
      <c r="H42" s="242">
        <v>0.95</v>
      </c>
      <c r="I42" s="143">
        <v>0</v>
      </c>
      <c r="J42" s="143">
        <v>0</v>
      </c>
      <c r="K42" s="385"/>
      <c r="L42" s="383"/>
      <c r="M42" s="383"/>
    </row>
    <row r="43" spans="1:13" ht="75" x14ac:dyDescent="0.25">
      <c r="A43" s="239" t="s">
        <v>101</v>
      </c>
      <c r="B43" s="240" t="s">
        <v>15</v>
      </c>
      <c r="C43" s="241">
        <v>41</v>
      </c>
      <c r="D43" s="241" t="s">
        <v>16</v>
      </c>
      <c r="E43" s="241" t="s">
        <v>17</v>
      </c>
      <c r="F43" s="231" t="s">
        <v>116</v>
      </c>
      <c r="G43" s="231" t="s">
        <v>117</v>
      </c>
      <c r="H43" s="242">
        <v>0.97</v>
      </c>
      <c r="I43" s="143">
        <v>0</v>
      </c>
      <c r="J43" s="143">
        <v>0</v>
      </c>
      <c r="K43" s="385"/>
      <c r="L43" s="386"/>
      <c r="M43" s="383"/>
    </row>
    <row r="44" spans="1:13" ht="75" x14ac:dyDescent="0.25">
      <c r="A44" s="247" t="s">
        <v>86</v>
      </c>
      <c r="B44" s="248" t="s">
        <v>87</v>
      </c>
      <c r="C44" s="264">
        <v>42</v>
      </c>
      <c r="D44" s="249" t="s">
        <v>16</v>
      </c>
      <c r="E44" s="249" t="s">
        <v>17</v>
      </c>
      <c r="F44" s="232" t="s">
        <v>118</v>
      </c>
      <c r="G44" s="232" t="s">
        <v>119</v>
      </c>
      <c r="H44" s="242">
        <v>0.98</v>
      </c>
      <c r="I44" s="141">
        <v>248</v>
      </c>
      <c r="J44" s="141">
        <v>248</v>
      </c>
      <c r="K44" s="385">
        <f t="shared" si="0"/>
        <v>1</v>
      </c>
      <c r="L44" s="249"/>
      <c r="M44" s="249"/>
    </row>
    <row r="45" spans="1:13" ht="75" x14ac:dyDescent="0.25">
      <c r="A45" s="239" t="s">
        <v>86</v>
      </c>
      <c r="B45" s="240" t="s">
        <v>87</v>
      </c>
      <c r="C45" s="266">
        <v>43</v>
      </c>
      <c r="D45" s="241" t="s">
        <v>16</v>
      </c>
      <c r="E45" s="241" t="s">
        <v>16</v>
      </c>
      <c r="F45" s="231" t="s">
        <v>118</v>
      </c>
      <c r="G45" s="231" t="s">
        <v>120</v>
      </c>
      <c r="H45" s="242">
        <v>0.98</v>
      </c>
      <c r="I45" s="139">
        <v>1240</v>
      </c>
      <c r="J45" s="139">
        <v>1240</v>
      </c>
      <c r="K45" s="385">
        <f t="shared" si="0"/>
        <v>1</v>
      </c>
      <c r="L45" s="241"/>
      <c r="M45" s="241"/>
    </row>
    <row r="46" spans="1:13" ht="76.5" customHeight="1" x14ac:dyDescent="0.25">
      <c r="A46" s="247" t="s">
        <v>86</v>
      </c>
      <c r="B46" s="248" t="s">
        <v>87</v>
      </c>
      <c r="C46" s="264">
        <v>44</v>
      </c>
      <c r="D46" s="249" t="s">
        <v>16</v>
      </c>
      <c r="E46" s="249" t="s">
        <v>50</v>
      </c>
      <c r="F46" s="232" t="s">
        <v>121</v>
      </c>
      <c r="G46" s="232" t="s">
        <v>122</v>
      </c>
      <c r="H46" s="242">
        <v>0.98</v>
      </c>
      <c r="I46" s="143">
        <v>0</v>
      </c>
      <c r="J46" s="351">
        <v>0</v>
      </c>
      <c r="K46" s="385"/>
      <c r="L46" s="373"/>
      <c r="M46" s="374"/>
    </row>
    <row r="47" spans="1:13" ht="75" customHeight="1" x14ac:dyDescent="0.25">
      <c r="A47" s="239" t="s">
        <v>86</v>
      </c>
      <c r="B47" s="240" t="s">
        <v>87</v>
      </c>
      <c r="C47" s="266">
        <v>45</v>
      </c>
      <c r="D47" s="241" t="s">
        <v>16</v>
      </c>
      <c r="E47" s="241" t="s">
        <v>50</v>
      </c>
      <c r="F47" s="231" t="s">
        <v>123</v>
      </c>
      <c r="G47" s="231" t="s">
        <v>124</v>
      </c>
      <c r="H47" s="242">
        <v>0.9</v>
      </c>
      <c r="I47" s="575">
        <v>0</v>
      </c>
      <c r="J47" s="575">
        <v>0</v>
      </c>
      <c r="K47" s="385"/>
      <c r="L47" s="374"/>
      <c r="M47" s="374"/>
    </row>
    <row r="48" spans="1:13" ht="105" x14ac:dyDescent="0.25">
      <c r="A48" s="247" t="s">
        <v>86</v>
      </c>
      <c r="B48" s="248" t="s">
        <v>87</v>
      </c>
      <c r="C48" s="264">
        <v>46</v>
      </c>
      <c r="D48" s="249" t="s">
        <v>16</v>
      </c>
      <c r="E48" s="249" t="s">
        <v>50</v>
      </c>
      <c r="F48" s="232" t="s">
        <v>125</v>
      </c>
      <c r="G48" s="232" t="s">
        <v>126</v>
      </c>
      <c r="H48" s="242">
        <v>0.99</v>
      </c>
      <c r="I48" s="351">
        <v>0</v>
      </c>
      <c r="J48" s="351">
        <v>0</v>
      </c>
      <c r="K48" s="385"/>
      <c r="L48" s="373"/>
      <c r="M48" s="374"/>
    </row>
    <row r="49" spans="1:32" ht="84" customHeight="1" x14ac:dyDescent="0.25">
      <c r="A49" s="239" t="s">
        <v>127</v>
      </c>
      <c r="B49" s="240" t="s">
        <v>28</v>
      </c>
      <c r="C49" s="241">
        <v>47</v>
      </c>
      <c r="D49" s="241" t="s">
        <v>16</v>
      </c>
      <c r="E49" s="241" t="s">
        <v>16</v>
      </c>
      <c r="F49" s="231" t="s">
        <v>128</v>
      </c>
      <c r="G49" s="231" t="s">
        <v>129</v>
      </c>
      <c r="H49" s="242">
        <v>0.95</v>
      </c>
      <c r="I49" s="139">
        <v>85</v>
      </c>
      <c r="J49" s="139">
        <v>85</v>
      </c>
      <c r="K49" s="385">
        <f t="shared" si="0"/>
        <v>1</v>
      </c>
      <c r="L49" s="241"/>
      <c r="M49" s="550"/>
    </row>
    <row r="50" spans="1:32" ht="75" customHeight="1" x14ac:dyDescent="0.25">
      <c r="A50" s="247" t="s">
        <v>127</v>
      </c>
      <c r="B50" s="248" t="s">
        <v>28</v>
      </c>
      <c r="C50" s="249">
        <v>48</v>
      </c>
      <c r="D50" s="249" t="s">
        <v>16</v>
      </c>
      <c r="E50" s="249" t="s">
        <v>16</v>
      </c>
      <c r="F50" s="232" t="s">
        <v>130</v>
      </c>
      <c r="G50" s="232" t="s">
        <v>129</v>
      </c>
      <c r="H50" s="242">
        <v>0.9</v>
      </c>
      <c r="I50" s="141">
        <v>1</v>
      </c>
      <c r="J50" s="141">
        <v>1</v>
      </c>
      <c r="K50" s="385">
        <f t="shared" si="0"/>
        <v>1</v>
      </c>
      <c r="L50" s="249"/>
      <c r="M50" s="249"/>
    </row>
    <row r="51" spans="1:32" ht="120" x14ac:dyDescent="0.25">
      <c r="A51" s="239" t="s">
        <v>127</v>
      </c>
      <c r="B51" s="240" t="s">
        <v>15</v>
      </c>
      <c r="C51" s="241">
        <v>49</v>
      </c>
      <c r="D51" s="241" t="s">
        <v>16</v>
      </c>
      <c r="E51" s="241" t="s">
        <v>17</v>
      </c>
      <c r="F51" s="231" t="s">
        <v>131</v>
      </c>
      <c r="G51" s="231" t="s">
        <v>132</v>
      </c>
      <c r="H51" s="242">
        <v>0.95</v>
      </c>
      <c r="I51" s="143">
        <v>0</v>
      </c>
      <c r="J51" s="143">
        <v>0</v>
      </c>
      <c r="K51" s="385"/>
      <c r="L51" s="383"/>
      <c r="M51" s="383"/>
    </row>
    <row r="52" spans="1:32" ht="63.75" customHeight="1" x14ac:dyDescent="0.25">
      <c r="A52" s="247" t="s">
        <v>40</v>
      </c>
      <c r="B52" s="248" t="s">
        <v>28</v>
      </c>
      <c r="C52" s="249">
        <v>51</v>
      </c>
      <c r="D52" s="249" t="s">
        <v>16</v>
      </c>
      <c r="E52" s="249" t="s">
        <v>50</v>
      </c>
      <c r="F52" s="232" t="s">
        <v>133</v>
      </c>
      <c r="G52" s="232" t="s">
        <v>58</v>
      </c>
      <c r="H52" s="242">
        <v>0.98</v>
      </c>
      <c r="I52" s="141">
        <v>1</v>
      </c>
      <c r="J52" s="141">
        <v>1</v>
      </c>
      <c r="K52" s="385">
        <v>1</v>
      </c>
      <c r="L52" s="249"/>
      <c r="M52" s="249"/>
    </row>
    <row r="53" spans="1:32" ht="80.25" customHeight="1" x14ac:dyDescent="0.25">
      <c r="A53" s="239" t="s">
        <v>134</v>
      </c>
      <c r="B53" s="240" t="s">
        <v>28</v>
      </c>
      <c r="C53" s="241">
        <v>52</v>
      </c>
      <c r="D53" s="241" t="s">
        <v>16</v>
      </c>
      <c r="E53" s="241" t="s">
        <v>17</v>
      </c>
      <c r="F53" s="231" t="s">
        <v>135</v>
      </c>
      <c r="G53" s="231" t="s">
        <v>136</v>
      </c>
      <c r="H53" s="242">
        <v>0.75</v>
      </c>
      <c r="I53" s="141">
        <v>138</v>
      </c>
      <c r="J53" s="141">
        <v>184</v>
      </c>
      <c r="K53" s="385">
        <f t="shared" si="0"/>
        <v>0.75</v>
      </c>
      <c r="L53" s="241"/>
      <c r="M53" s="584"/>
    </row>
    <row r="54" spans="1:32" ht="121.5" customHeight="1" x14ac:dyDescent="0.25">
      <c r="A54" s="247" t="s">
        <v>134</v>
      </c>
      <c r="B54" s="248" t="s">
        <v>28</v>
      </c>
      <c r="C54" s="249">
        <v>53</v>
      </c>
      <c r="D54" s="249" t="s">
        <v>17</v>
      </c>
      <c r="E54" s="249" t="s">
        <v>17</v>
      </c>
      <c r="F54" s="232" t="s">
        <v>137</v>
      </c>
      <c r="G54" s="232" t="s">
        <v>138</v>
      </c>
      <c r="H54" s="242">
        <v>0.85</v>
      </c>
      <c r="I54" s="141">
        <v>25</v>
      </c>
      <c r="J54" s="141">
        <v>32</v>
      </c>
      <c r="K54" s="385">
        <f t="shared" si="0"/>
        <v>0.78125</v>
      </c>
      <c r="L54" s="249"/>
      <c r="M54" s="241"/>
    </row>
    <row r="55" spans="1:32" ht="165.75" thickBot="1" x14ac:dyDescent="0.3">
      <c r="A55" s="239" t="s">
        <v>139</v>
      </c>
      <c r="B55" s="269" t="s">
        <v>28</v>
      </c>
      <c r="C55" s="241">
        <v>54</v>
      </c>
      <c r="D55" s="270" t="s">
        <v>16</v>
      </c>
      <c r="E55" s="241" t="s">
        <v>16</v>
      </c>
      <c r="F55" s="231" t="s">
        <v>140</v>
      </c>
      <c r="G55" s="231" t="s">
        <v>58</v>
      </c>
      <c r="H55" s="242"/>
      <c r="I55" s="255"/>
      <c r="J55" s="255"/>
      <c r="K55" s="385"/>
      <c r="L55" s="374"/>
      <c r="M55" s="582" t="s">
        <v>300</v>
      </c>
    </row>
    <row r="56" spans="1:32" x14ac:dyDescent="0.25">
      <c r="C56" s="129"/>
      <c r="H56" s="133"/>
      <c r="I56" s="133"/>
      <c r="J56" s="133"/>
      <c r="K56" s="133"/>
      <c r="L56" s="133"/>
      <c r="M56" s="133"/>
      <c r="N56"/>
    </row>
    <row r="57" spans="1:32" x14ac:dyDescent="0.25">
      <c r="H57" s="133"/>
      <c r="I57" s="133"/>
      <c r="J57" s="133"/>
      <c r="K57" s="133"/>
      <c r="L57" s="133"/>
      <c r="M57" s="133"/>
      <c r="N57"/>
      <c r="O57"/>
      <c r="P57"/>
      <c r="Q57"/>
      <c r="R57"/>
      <c r="S57"/>
      <c r="T57"/>
      <c r="U57"/>
      <c r="V57"/>
      <c r="W57"/>
      <c r="X57"/>
      <c r="Y57"/>
      <c r="Z57"/>
      <c r="AA57"/>
      <c r="AB57"/>
      <c r="AC57"/>
      <c r="AD57"/>
      <c r="AE57"/>
      <c r="AF57"/>
    </row>
    <row r="58" spans="1:32" x14ac:dyDescent="0.25">
      <c r="H58" s="133"/>
      <c r="I58" s="133"/>
      <c r="J58" s="133"/>
      <c r="K58" s="133"/>
      <c r="L58" s="133"/>
      <c r="M58" s="133"/>
      <c r="N58"/>
      <c r="O58"/>
      <c r="P58"/>
      <c r="Q58"/>
      <c r="R58"/>
      <c r="S58"/>
      <c r="T58"/>
      <c r="U58"/>
      <c r="V58"/>
      <c r="W58"/>
      <c r="X58"/>
      <c r="Y58"/>
      <c r="Z58"/>
      <c r="AA58"/>
      <c r="AB58"/>
      <c r="AC58"/>
      <c r="AD58"/>
      <c r="AE58"/>
      <c r="AF58"/>
    </row>
    <row r="59" spans="1:32" x14ac:dyDescent="0.25">
      <c r="H59" s="134"/>
      <c r="I59" s="134"/>
      <c r="J59" s="134"/>
      <c r="K59" s="134"/>
      <c r="L59" s="134"/>
      <c r="M59" s="134"/>
      <c r="N59"/>
      <c r="O59"/>
      <c r="P59"/>
      <c r="Q59"/>
      <c r="R59"/>
      <c r="S59"/>
      <c r="T59"/>
      <c r="U59"/>
      <c r="V59"/>
      <c r="W59"/>
      <c r="X59"/>
      <c r="Y59"/>
      <c r="Z59"/>
      <c r="AA59"/>
      <c r="AB59"/>
      <c r="AC59"/>
      <c r="AD59"/>
      <c r="AE59"/>
      <c r="AF59"/>
    </row>
    <row r="60" spans="1:32" x14ac:dyDescent="0.25">
      <c r="H60" s="134"/>
      <c r="I60" s="134"/>
      <c r="J60" s="134"/>
      <c r="K60" s="134"/>
      <c r="L60" s="134"/>
      <c r="M60" s="134"/>
      <c r="N60"/>
      <c r="O60"/>
      <c r="P60"/>
      <c r="Q60"/>
      <c r="R60"/>
      <c r="S60"/>
      <c r="T60"/>
      <c r="U60"/>
      <c r="V60"/>
      <c r="W60"/>
      <c r="X60"/>
      <c r="Y60"/>
      <c r="Z60"/>
      <c r="AA60"/>
      <c r="AB60"/>
      <c r="AC60"/>
      <c r="AD60"/>
      <c r="AE60"/>
      <c r="AF60"/>
    </row>
    <row r="61" spans="1:32" x14ac:dyDescent="0.25">
      <c r="H61" s="134"/>
      <c r="I61" s="134"/>
      <c r="J61" s="134"/>
      <c r="K61" s="134"/>
      <c r="L61" s="134"/>
      <c r="M61" s="134"/>
      <c r="N61"/>
      <c r="O61"/>
      <c r="P61"/>
      <c r="Q61"/>
      <c r="R61"/>
      <c r="S61"/>
      <c r="T61"/>
      <c r="U61"/>
      <c r="V61"/>
      <c r="W61"/>
      <c r="X61"/>
      <c r="Y61"/>
      <c r="Z61"/>
      <c r="AA61"/>
      <c r="AB61"/>
      <c r="AC61"/>
      <c r="AD61"/>
      <c r="AE61"/>
      <c r="AF61"/>
    </row>
    <row r="62" spans="1:32" x14ac:dyDescent="0.25">
      <c r="H62" s="134"/>
      <c r="I62" s="134"/>
      <c r="J62" s="134"/>
      <c r="K62" s="134"/>
      <c r="L62" s="134"/>
      <c r="M62" s="134"/>
      <c r="N62"/>
      <c r="O62"/>
      <c r="P62"/>
      <c r="Q62"/>
      <c r="R62"/>
      <c r="S62"/>
      <c r="T62"/>
      <c r="U62"/>
      <c r="V62"/>
      <c r="W62"/>
      <c r="X62"/>
      <c r="Y62"/>
      <c r="Z62"/>
      <c r="AA62"/>
      <c r="AB62"/>
      <c r="AC62"/>
      <c r="AD62"/>
      <c r="AE62"/>
      <c r="AF62"/>
    </row>
    <row r="63" spans="1:32" x14ac:dyDescent="0.25">
      <c r="H63" s="134"/>
      <c r="I63" s="134"/>
      <c r="J63" s="134"/>
      <c r="K63" s="134"/>
      <c r="L63" s="134"/>
      <c r="M63" s="134"/>
      <c r="N63"/>
      <c r="O63"/>
      <c r="P63"/>
      <c r="Q63"/>
      <c r="R63"/>
      <c r="S63"/>
      <c r="T63"/>
      <c r="U63"/>
      <c r="V63"/>
      <c r="W63"/>
      <c r="X63"/>
      <c r="Y63"/>
      <c r="Z63"/>
      <c r="AA63"/>
      <c r="AB63"/>
      <c r="AC63"/>
      <c r="AD63"/>
      <c r="AE63"/>
      <c r="AF63"/>
    </row>
    <row r="64" spans="1:32" x14ac:dyDescent="0.25">
      <c r="H64" s="134"/>
      <c r="I64" s="134"/>
      <c r="J64" s="134"/>
      <c r="K64" s="134"/>
      <c r="L64" s="134"/>
      <c r="M64" s="134"/>
      <c r="N64"/>
      <c r="O64"/>
      <c r="P64"/>
      <c r="Q64"/>
      <c r="R64"/>
      <c r="S64"/>
      <c r="T64"/>
      <c r="U64"/>
      <c r="V64"/>
      <c r="W64"/>
      <c r="X64"/>
      <c r="Y64"/>
      <c r="Z64"/>
      <c r="AA64"/>
      <c r="AB64"/>
      <c r="AC64"/>
      <c r="AD64"/>
      <c r="AE64"/>
      <c r="AF64"/>
    </row>
    <row r="65" spans="8:32" x14ac:dyDescent="0.25">
      <c r="H65" s="134"/>
      <c r="I65" s="134"/>
      <c r="J65" s="134"/>
      <c r="K65" s="134"/>
      <c r="L65" s="134"/>
      <c r="M65" s="134"/>
      <c r="N65"/>
      <c r="O65"/>
      <c r="P65"/>
      <c r="Q65"/>
      <c r="R65"/>
      <c r="S65"/>
      <c r="T65"/>
      <c r="U65"/>
      <c r="V65"/>
      <c r="W65"/>
      <c r="X65"/>
      <c r="Y65"/>
      <c r="Z65"/>
      <c r="AA65"/>
      <c r="AB65"/>
      <c r="AC65"/>
      <c r="AD65"/>
      <c r="AE65"/>
      <c r="AF65"/>
    </row>
  </sheetData>
  <autoFilter ref="B3:M56">
    <sortState ref="B4:M56">
      <sortCondition ref="C3:C56"/>
    </sortState>
  </autoFilter>
  <mergeCells count="2">
    <mergeCell ref="A1:F1"/>
    <mergeCell ref="I2:J2"/>
  </mergeCells>
  <printOptions gridLines="1"/>
  <pageMargins left="0.70866141732283472" right="0.70866141732283472" top="0.74803149606299213" bottom="0.74803149606299213" header="0.31496062992125984" footer="0.31496062992125984"/>
  <pageSetup paperSize="8"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May 2016</vt:lpstr>
      <vt:lpstr>June 2016</vt:lpstr>
      <vt:lpstr>July 2016</vt:lpstr>
      <vt:lpstr>August 2016</vt:lpstr>
      <vt:lpstr>Sept 2016</vt:lpstr>
      <vt:lpstr>Oct 2016</vt:lpstr>
      <vt:lpstr>Nov 2016</vt:lpstr>
      <vt:lpstr>Dec 2016</vt:lpstr>
      <vt:lpstr>Jan 2017</vt:lpstr>
      <vt:lpstr>Feb 2017</vt:lpstr>
      <vt:lpstr>March 2017</vt:lpstr>
      <vt:lpstr>April 2017</vt:lpstr>
      <vt:lpstr>Q1</vt:lpstr>
      <vt:lpstr>Q2</vt:lpstr>
      <vt:lpstr>Q3</vt:lpstr>
      <vt:lpstr>Q4</vt:lpstr>
      <vt:lpstr>Annual or YTD</vt:lpstr>
      <vt:lpstr>'March 2017'!Print_Area</vt:lpstr>
    </vt:vector>
  </TitlesOfParts>
  <Company>Pinnacle PRG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Hudson2,Stephanie</cp:lastModifiedBy>
  <cp:lastPrinted>2017-05-09T12:30:18Z</cp:lastPrinted>
  <dcterms:created xsi:type="dcterms:W3CDTF">2013-05-13T14:23:40Z</dcterms:created>
  <dcterms:modified xsi:type="dcterms:W3CDTF">2017-08-09T10:38:31Z</dcterms:modified>
</cp:coreProperties>
</file>