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S\DES-TPS\GENERAL\Transport Strategy\LIP 3\"/>
    </mc:Choice>
  </mc:AlternateContent>
  <bookViews>
    <workbookView xWindow="-2625" yWindow="5430" windowWidth="20730" windowHeight="2325" activeTab="3"/>
  </bookViews>
  <sheets>
    <sheet name="Contents" sheetId="17" r:id="rId1"/>
    <sheet name="Borough dashboard" sheetId="22" r:id="rId2"/>
    <sheet name="Overall aim Sust Mode Share" sheetId="2" r:id="rId3"/>
    <sheet name="Outcome 1a daily active travel" sheetId="3" r:id="rId4"/>
    <sheet name="Outcome 1b cycle network access" sheetId="4" r:id="rId5"/>
    <sheet name="Outcome 2 Vision Zero" sheetId="16" r:id="rId6"/>
    <sheet name="Outcome 3a reduce traffic" sheetId="20" r:id="rId7"/>
    <sheet name="Outcome 3b central freight" sheetId="7" r:id="rId8"/>
    <sheet name="Outcome 3c car ownership" sheetId="8" r:id="rId9"/>
    <sheet name="Outcome 4a CO2" sheetId="9" r:id="rId10"/>
    <sheet name="Outcome 4b NOx" sheetId="10" r:id="rId11"/>
    <sheet name="Outcome 4c PM10" sheetId="11" r:id="rId12"/>
    <sheet name="Outcome 4d PM2.5" sheetId="18" r:id="rId13"/>
    <sheet name="Outcome 5 PT use" sheetId="12" r:id="rId14"/>
    <sheet name="Outcome 6 Step-free journ time" sheetId="13" r:id="rId15"/>
    <sheet name="Outcome 7 bus speeds" sheetId="14" r:id="rId16"/>
    <sheet name="Further data sources" sheetId="21" r:id="rId17"/>
  </sheets>
  <definedNames>
    <definedName name="_xlnm.Print_Area" localSheetId="1">'Borough dashboard'!$A$4:$I$70</definedName>
    <definedName name="_xlnm.Print_Area" localSheetId="0">Contents!$A$1:$H$33</definedName>
    <definedName name="_xlnm.Print_Area" localSheetId="16">'Further data sources'!$A$1:$C$13</definedName>
    <definedName name="_xlnm.Print_Area" localSheetId="3">'Outcome 1a daily active travel'!$A$1:$K$66</definedName>
    <definedName name="_xlnm.Print_Area" localSheetId="4">'Outcome 1b cycle network access'!$A$1:$I$55</definedName>
    <definedName name="_xlnm.Print_Area" localSheetId="6">'Outcome 3a reduce traffic'!$A$1:$Y$89</definedName>
    <definedName name="_xlnm.Print_Area" localSheetId="7">'Outcome 3b central freight'!$A$1:$M$14</definedName>
    <definedName name="_xlnm.Print_Area" localSheetId="8">'Outcome 3c car ownership'!$A$1:$W$54</definedName>
    <definedName name="_xlnm.Print_Area" localSheetId="9">'Outcome 4a CO2'!$A$1:$I$58</definedName>
    <definedName name="_xlnm.Print_Area" localSheetId="10">'Outcome 4b NOx'!$A$1:$H$57</definedName>
    <definedName name="_xlnm.Print_Area" localSheetId="11">'Outcome 4c PM10'!$A$1:$H$57</definedName>
    <definedName name="_xlnm.Print_Area" localSheetId="12">'Outcome 4d PM2.5'!$A$1:$H$57</definedName>
    <definedName name="_xlnm.Print_Area" localSheetId="13">'Outcome 5 PT use'!$A$1:$K$58</definedName>
    <definedName name="_xlnm.Print_Area" localSheetId="14">'Outcome 6 Step-free journ time'!$A$1:$L$46</definedName>
    <definedName name="_xlnm.Print_Area" localSheetId="15">'Outcome 7 bus speeds'!$A$1:$I$79</definedName>
    <definedName name="_xlnm.Print_Area" localSheetId="2">'Overall aim Sust Mode Share'!$A$1:$K$57</definedName>
  </definedNames>
  <calcPr calcId="152511" concurrentCalc="0"/>
</workbook>
</file>

<file path=xl/calcChain.xml><?xml version="1.0" encoding="utf-8"?>
<calcChain xmlns="http://schemas.openxmlformats.org/spreadsheetml/2006/main">
  <c r="L22" i="22" l="1"/>
  <c r="M22" i="22"/>
  <c r="N22" i="22"/>
  <c r="O22" i="22"/>
  <c r="P22" i="22"/>
  <c r="Q22" i="22"/>
  <c r="R22" i="22"/>
  <c r="S22" i="22"/>
  <c r="T22" i="22"/>
  <c r="U22" i="22"/>
  <c r="V22" i="22"/>
  <c r="W22" i="22"/>
  <c r="B75" i="22"/>
  <c r="E11" i="7"/>
  <c r="D11" i="7"/>
  <c r="C11" i="7"/>
  <c r="E76" i="22"/>
  <c r="D76" i="22"/>
  <c r="C76" i="22"/>
  <c r="C75" i="22"/>
  <c r="D75" i="22"/>
  <c r="E75" i="22"/>
  <c r="C68" i="22"/>
  <c r="D68" i="22"/>
  <c r="E68" i="22"/>
  <c r="F68" i="22"/>
  <c r="G68" i="22"/>
  <c r="H8" i="13"/>
  <c r="H68" i="22"/>
  <c r="B68" i="22"/>
  <c r="F63" i="22"/>
  <c r="G63" i="22"/>
  <c r="C63" i="22"/>
  <c r="D63" i="22"/>
  <c r="E63" i="22"/>
  <c r="B63" i="22"/>
  <c r="AD35" i="22"/>
  <c r="AE35" i="22"/>
  <c r="AF35" i="22"/>
  <c r="AG35" i="22"/>
  <c r="AH35" i="22"/>
  <c r="AI35" i="22"/>
  <c r="AJ35" i="22"/>
  <c r="AK35" i="22"/>
  <c r="AL35" i="22"/>
  <c r="AM35" i="22"/>
  <c r="AN35" i="22"/>
  <c r="AO35" i="22"/>
  <c r="AP35" i="22"/>
  <c r="AQ35" i="22"/>
  <c r="AR35" i="22"/>
  <c r="AS35" i="22"/>
  <c r="AT35" i="22"/>
  <c r="AU35" i="22"/>
  <c r="AV35" i="22"/>
  <c r="AW35" i="22"/>
  <c r="AX35" i="22"/>
  <c r="AY35" i="22"/>
  <c r="AZ35" i="22"/>
  <c r="AD34" i="22"/>
  <c r="AE34" i="22"/>
  <c r="AF34" i="22"/>
  <c r="AG34" i="22"/>
  <c r="AH34" i="22"/>
  <c r="AI34" i="22"/>
  <c r="AJ34" i="22"/>
  <c r="AK34" i="22"/>
  <c r="AL34" i="22"/>
  <c r="AM34" i="22"/>
  <c r="AN34" i="22"/>
  <c r="AO34" i="22"/>
  <c r="AP34" i="22"/>
  <c r="AQ34" i="22"/>
  <c r="AR34" i="22"/>
  <c r="AS34" i="22"/>
  <c r="AT34" i="22"/>
  <c r="AU34" i="22"/>
  <c r="AV34" i="22"/>
  <c r="AW34" i="22"/>
  <c r="AX34" i="22"/>
  <c r="AY34" i="22"/>
  <c r="AZ34" i="22"/>
  <c r="AC35" i="22"/>
  <c r="AC34" i="22"/>
  <c r="S33" i="22"/>
  <c r="T33" i="22"/>
  <c r="U33" i="22"/>
  <c r="V33" i="22"/>
  <c r="W33" i="22"/>
  <c r="X33" i="22"/>
  <c r="Y33" i="22"/>
  <c r="Z33" i="22"/>
  <c r="AA33" i="22"/>
  <c r="M33" i="22"/>
  <c r="N33" i="22"/>
  <c r="O33" i="22"/>
  <c r="P33" i="22"/>
  <c r="Q33" i="22"/>
  <c r="R33" i="22"/>
  <c r="L33" i="22"/>
  <c r="H56" i="22"/>
  <c r="G56" i="22"/>
  <c r="F56" i="22"/>
  <c r="D56" i="22"/>
  <c r="C56" i="22"/>
  <c r="B56" i="22"/>
  <c r="H50" i="22"/>
  <c r="G50" i="22"/>
  <c r="F50" i="22"/>
  <c r="C50" i="22"/>
  <c r="D50" i="22"/>
  <c r="G35" i="22"/>
  <c r="F35" i="22"/>
  <c r="E35" i="22"/>
  <c r="H35" i="22"/>
  <c r="B50" i="22"/>
  <c r="C42" i="22"/>
  <c r="D42" i="22"/>
  <c r="E42" i="22"/>
  <c r="F42" i="22"/>
  <c r="B42" i="22"/>
  <c r="L40" i="22"/>
  <c r="AD41" i="22"/>
  <c r="AE41" i="22"/>
  <c r="AF41" i="22"/>
  <c r="AG41" i="22"/>
  <c r="AH41" i="22"/>
  <c r="AI41" i="22"/>
  <c r="AJ41" i="22"/>
  <c r="AK41" i="22"/>
  <c r="AL41" i="22"/>
  <c r="AM41" i="22"/>
  <c r="AN41" i="22"/>
  <c r="AO41" i="22"/>
  <c r="AP41" i="22"/>
  <c r="AQ41" i="22"/>
  <c r="AR41" i="22"/>
  <c r="AS41" i="22"/>
  <c r="AT41" i="22"/>
  <c r="AU41" i="22"/>
  <c r="AV41" i="22"/>
  <c r="AW41" i="22"/>
  <c r="AX41" i="22"/>
  <c r="AY41" i="22"/>
  <c r="AZ41" i="22"/>
  <c r="AC41" i="22"/>
  <c r="M40" i="22"/>
  <c r="N40" i="22"/>
  <c r="O40" i="22"/>
  <c r="P40" i="22"/>
  <c r="Q40" i="22"/>
  <c r="R40" i="22"/>
  <c r="S40" i="22"/>
  <c r="T40" i="22"/>
  <c r="U40" i="22"/>
  <c r="V40" i="22"/>
  <c r="W40" i="22"/>
  <c r="X40" i="22"/>
  <c r="Y40" i="22"/>
  <c r="Z40" i="22"/>
  <c r="AA40" i="22"/>
  <c r="D35" i="22"/>
  <c r="C35" i="22"/>
  <c r="B35" i="22"/>
  <c r="C34" i="22"/>
  <c r="D34" i="22"/>
  <c r="E34" i="22"/>
  <c r="F34" i="22"/>
  <c r="G34" i="22"/>
  <c r="H34" i="22"/>
  <c r="B34" i="22"/>
  <c r="X23" i="22"/>
  <c r="Y23" i="22"/>
  <c r="Z23" i="22"/>
  <c r="AA23" i="22"/>
  <c r="AU23" i="22"/>
  <c r="AV23" i="22"/>
  <c r="AD23" i="22"/>
  <c r="AE23" i="22"/>
  <c r="AF23" i="22"/>
  <c r="AG23" i="22"/>
  <c r="AH23" i="22"/>
  <c r="AI23" i="22"/>
  <c r="AJ23" i="22"/>
  <c r="AK23" i="22"/>
  <c r="AL23" i="22"/>
  <c r="AM23" i="22"/>
  <c r="AN23" i="22"/>
  <c r="AO23" i="22"/>
  <c r="AP23" i="22"/>
  <c r="AQ23" i="22"/>
  <c r="AR23" i="22"/>
  <c r="AS23" i="22"/>
  <c r="AT23" i="22"/>
  <c r="AC23" i="22"/>
  <c r="AB23" i="22"/>
  <c r="C26" i="22"/>
  <c r="D26" i="22"/>
  <c r="E26" i="22"/>
  <c r="F26" i="22"/>
  <c r="G26" i="22"/>
  <c r="H26" i="22"/>
  <c r="I26" i="22"/>
  <c r="B26" i="22"/>
  <c r="H18" i="22"/>
  <c r="I18" i="22"/>
  <c r="G18" i="22"/>
  <c r="C18" i="22"/>
  <c r="D18" i="22"/>
  <c r="E18" i="22"/>
  <c r="B18" i="22"/>
  <c r="E11" i="22"/>
  <c r="AL10" i="22"/>
  <c r="D11" i="22"/>
  <c r="C11" i="22"/>
  <c r="B11" i="22"/>
  <c r="A11" i="22"/>
  <c r="R10" i="22"/>
  <c r="N9" i="22"/>
  <c r="L9" i="22"/>
  <c r="M9" i="22"/>
</calcChain>
</file>

<file path=xl/sharedStrings.xml><?xml version="1.0" encoding="utf-8"?>
<sst xmlns="http://schemas.openxmlformats.org/spreadsheetml/2006/main" count="461" uniqueCount="214">
  <si>
    <t>Borough</t>
  </si>
  <si>
    <t>Lambeth</t>
  </si>
  <si>
    <t>2014/15 to 2016/17</t>
  </si>
  <si>
    <t>2013/14 to 2015/16</t>
  </si>
  <si>
    <t>2012/13 to 2014/15</t>
  </si>
  <si>
    <t>https://tfl.gov.uk/corporate/about-tfl/how-we-work/planning-for-the-future/consultations-and-surveys/london-travel-demand-survey</t>
  </si>
  <si>
    <t>Three questionnaires are carried out:</t>
  </si>
  <si>
    <t>The London Travel Demand Survey is a survey of personal travel by London residents, with 8,000 households surveyed each financial year. The survey has been carried out since 2005/06.</t>
  </si>
  <si>
    <t>Household - basic demographic information such as income, housing tenure and vehicle ownership.</t>
  </si>
  <si>
    <t>Individual - completed by all members of the household aged five and over. This includes further demographic and travel-related information such as working status, frequency of use of transport modes, and details of driving licences and public transport tickets held.</t>
  </si>
  <si>
    <t>Trip sheets - completed by every household member aged five and over. This gathers data on all trips made on a designated travel day. Details captured include trip purposes, modes used, trip start and end times, and the locations of trip origins and destinations.</t>
  </si>
  <si>
    <t>For more information, visit:</t>
  </si>
  <si>
    <t>Department for Transport (DfT) traffic statistics provide estimates of the vehicle kilometres travelled each year in Great Britain, by vehicle type, road category and region.</t>
  </si>
  <si>
    <t>Final annual road traffic estimates are mainly based on around ten thousand manual counts, which are combined with ATC data and road lengths to produce overall estimates.</t>
  </si>
  <si>
    <t>Traffic estimates for major roads are based on a census whereas traffic estimates for minor roads are estimated by calculating growth rates from a fixed sample of count points on the minor road network.</t>
  </si>
  <si>
    <t>https://www.gov.uk/government/collections/road-traffic-statistics</t>
  </si>
  <si>
    <t>Mayor's Transport Strategy Outcome Indicators</t>
  </si>
  <si>
    <t>Observed</t>
  </si>
  <si>
    <t>Trajectory</t>
  </si>
  <si>
    <t>2021</t>
  </si>
  <si>
    <t>Total commercial vehicles</t>
  </si>
  <si>
    <t>% difference compared to 2015 baseline</t>
  </si>
  <si>
    <t xml:space="preserve">Source: TfL from ibus. Observed bus speeds. Mean of period data for 2015. </t>
  </si>
  <si>
    <t>A good public transport experience</t>
  </si>
  <si>
    <t>Healthy Streets and healthy people</t>
  </si>
  <si>
    <t>Traffic will fall and congestion kept in check, allowing more efficient operations.</t>
  </si>
  <si>
    <t>Less road freight transport at peak times in central London</t>
  </si>
  <si>
    <t>All Londoners to be doing a healthy level of activity through travel</t>
  </si>
  <si>
    <t>http://content.tfl.gov.uk/strategic-cycling-analysis.pdf</t>
  </si>
  <si>
    <t xml:space="preserve">Traffic will fall and congestion kept in check, allowing more efficient operations </t>
  </si>
  <si>
    <t>Outcome 2: Vision Zero - Deaths and serious injuries from all road collisions to be eliminated from our streets</t>
  </si>
  <si>
    <t>Outcome 3b: Reduce the number of freight trips in the central London morning peak</t>
  </si>
  <si>
    <t>Outcome 3c: Reduce car ownership in London</t>
  </si>
  <si>
    <t>Outcome 4a: Reduced CO2 emissions</t>
  </si>
  <si>
    <t>Outcome 4b: Reduced NOx emissions</t>
  </si>
  <si>
    <t>Outcome 4c: Reduced particulate emissions (PM10)</t>
  </si>
  <si>
    <t>Outcome 4d: Reduced particulate emissions (PM2.5)</t>
  </si>
  <si>
    <t>Outcome 6: Everyone will be able to travel spontaneously and independently</t>
  </si>
  <si>
    <t>Outcome 7: Bus journeys will be quick and reliable, an attractive alternative to the car</t>
  </si>
  <si>
    <t>Outcome 1: London's streets will be healthy and more Londoners will travel actively</t>
  </si>
  <si>
    <t>Outcome 2: London's streets will be safe and secure</t>
  </si>
  <si>
    <t>Outcome 3: London's streets will be used more efficiently and have less traffic on them</t>
  </si>
  <si>
    <t>New homes and jobs</t>
  </si>
  <si>
    <t>Outcome 4: London's streets will be clean and green</t>
  </si>
  <si>
    <t>Outcome 5: The public transport network will meet the needs of a growing London</t>
  </si>
  <si>
    <t>Outcome 6: Public transport will be safe, affordable and accessible to all</t>
  </si>
  <si>
    <t>Outcome 7: Journeys by public transport will be pleasant, fast and reliable</t>
  </si>
  <si>
    <t>Outcome 8: Active, efficient and sustainable travel will be the best option in new developments</t>
  </si>
  <si>
    <t>Outcome 9: Transport investment will unlock the delivery of new homes and jobs</t>
  </si>
  <si>
    <t>Back to contents</t>
  </si>
  <si>
    <t>Deaths from all road collisions to be eliminated from our streets</t>
  </si>
  <si>
    <t xml:space="preserve">Measures: </t>
  </si>
  <si>
    <t>70% reduction in KSIs by 2030 on the 2010-14 baseline</t>
  </si>
  <si>
    <t>0 KSIs by 2041</t>
  </si>
  <si>
    <t>2005-09 baseline</t>
  </si>
  <si>
    <t>2010-14 baseline</t>
  </si>
  <si>
    <t>Walking, cycling and public transport % mode share by borough resident based on average daily trips</t>
  </si>
  <si>
    <t>Percentage of residents doing at least two x10 minutes of active travel a day by borough</t>
  </si>
  <si>
    <t>Outcome 1a: Londoners to do at least the 20 minutes of active travel they need to stay healthy each day</t>
  </si>
  <si>
    <t>Outcome 1b: Londoners have access to a safe and pleasant cycle network</t>
  </si>
  <si>
    <t>Overall aim: 80% walking, cycling and public transport</t>
  </si>
  <si>
    <t>Overall aim: Londoners’ trips to be on foot, by cycle or by public transport</t>
  </si>
  <si>
    <t>Killed and seriously injured casualties</t>
  </si>
  <si>
    <r>
      <rPr>
        <b/>
        <sz val="10"/>
        <color theme="1"/>
        <rFont val="NJFont Book"/>
        <family val="2"/>
      </rPr>
      <t>Observed data</t>
    </r>
    <r>
      <rPr>
        <sz val="10"/>
        <color theme="1"/>
        <rFont val="NJFont Book"/>
        <family val="2"/>
      </rPr>
      <t xml:space="preserve"> - source: London Travel Demand Survey 2012/13 – 2016/17 and LTS home based travel. </t>
    </r>
  </si>
  <si>
    <r>
      <rPr>
        <b/>
        <sz val="10"/>
        <color theme="1"/>
        <rFont val="NJFont Book"/>
        <family val="2"/>
      </rPr>
      <t>Observed data</t>
    </r>
    <r>
      <rPr>
        <sz val="10"/>
        <color theme="1"/>
        <rFont val="NJFont Book"/>
        <family val="2"/>
      </rPr>
      <t xml:space="preserve"> - source: London Travel Demand Survey (LTDS), percentage of residents aged 20 and over achieving two sessions of 10 minutes or more of walking or cycling per day</t>
    </r>
  </si>
  <si>
    <r>
      <rPr>
        <b/>
        <sz val="10"/>
        <color theme="1"/>
        <rFont val="NJFont Book"/>
        <family val="2"/>
      </rPr>
      <t>Trajectory data</t>
    </r>
    <r>
      <rPr>
        <sz val="10"/>
        <color theme="1"/>
        <rFont val="NJFont Book"/>
        <family val="2"/>
      </rPr>
      <t xml:space="preserve"> - source: Strategic Cycling Analysis</t>
    </r>
  </si>
  <si>
    <r>
      <rPr>
        <b/>
        <sz val="10"/>
        <color theme="1"/>
        <rFont val="Arial"/>
        <family val="2"/>
      </rPr>
      <t>Trajectory data</t>
    </r>
    <r>
      <rPr>
        <sz val="10"/>
        <color theme="1"/>
        <rFont val="Arial"/>
        <family val="2"/>
      </rPr>
      <t xml:space="preserve"> - source: Linear trajectory from observed to meet the three sets of Vision Zero aims</t>
    </r>
  </si>
  <si>
    <r>
      <rPr>
        <b/>
        <sz val="10"/>
        <color theme="1"/>
        <rFont val="NJFont Book"/>
        <family val="2"/>
      </rPr>
      <t>Observed data</t>
    </r>
    <r>
      <rPr>
        <sz val="10"/>
        <color theme="1"/>
        <rFont val="NJFont Book"/>
        <family val="2"/>
      </rPr>
      <t xml:space="preserve"> - source: Department for Transport road traffic statistics</t>
    </r>
  </si>
  <si>
    <t>2011/12 to 2013/14</t>
  </si>
  <si>
    <r>
      <rPr>
        <b/>
        <sz val="10"/>
        <color theme="1"/>
        <rFont val="NJFont Book"/>
        <family val="2"/>
      </rPr>
      <t>Trajectory data</t>
    </r>
    <r>
      <rPr>
        <sz val="10"/>
        <color theme="1"/>
        <rFont val="NJFont Book"/>
        <family val="2"/>
      </rPr>
      <t xml:space="preserve"> - source:  (TfL 2018)</t>
    </r>
  </si>
  <si>
    <t>Back</t>
  </si>
  <si>
    <t>Next</t>
  </si>
  <si>
    <t>Travel in London reports</t>
  </si>
  <si>
    <t>Mayor's Transport Strategy Supporting evidence Challenges and Opportunities for London's Transport Network to 2041</t>
  </si>
  <si>
    <t>Mayor's Transport Strategy: Supporting evidence Outcomes Summary Report</t>
  </si>
  <si>
    <t>Further data sources</t>
  </si>
  <si>
    <t>Outcome 3a: Reduce the volume of traffic in London</t>
  </si>
  <si>
    <r>
      <rPr>
        <b/>
        <sz val="10"/>
        <color theme="1"/>
        <rFont val="NJFont Book"/>
        <family val="2"/>
      </rPr>
      <t>Trajectory data</t>
    </r>
    <r>
      <rPr>
        <sz val="10"/>
        <color theme="1"/>
        <rFont val="NJFont Book"/>
        <family val="2"/>
      </rPr>
      <t xml:space="preserve"> - source: TfL Strategic Models, consistent with work for the MTS Evidence Base (2018)</t>
    </r>
  </si>
  <si>
    <t>Percentage of population within 400m of strategic cycle network by borough</t>
  </si>
  <si>
    <t>Percentage change by 2041</t>
  </si>
  <si>
    <t>Percentage change by 2021</t>
  </si>
  <si>
    <t>Number of cars owned</t>
  </si>
  <si>
    <t>CO2 emissions (in tonnes) from road transport</t>
  </si>
  <si>
    <t>TfL PCOC model</t>
  </si>
  <si>
    <t>Source: Department for Transport</t>
  </si>
  <si>
    <t>https://data.london.gov.uk/dataset/licensed-vehicles-numbers-borough</t>
  </si>
  <si>
    <t>Annual vehicle kilometres (millions)</t>
  </si>
  <si>
    <r>
      <rPr>
        <b/>
        <sz val="10"/>
        <color theme="1"/>
        <rFont val="NJFont Book"/>
        <family val="2"/>
      </rPr>
      <t>Observed data</t>
    </r>
    <r>
      <rPr>
        <sz val="10"/>
        <color theme="1"/>
        <rFont val="NJFont Book"/>
        <family val="2"/>
      </rPr>
      <t xml:space="preserve"> - source: Number of licensed vehicles, all PLG (Private or Light Goods Vehicles)</t>
    </r>
  </si>
  <si>
    <t>NOx emissions (in tonnes) from road transport</t>
  </si>
  <si>
    <t>PM2.5 emissions (in tonnes) from road transport</t>
  </si>
  <si>
    <t>PM10 emissions (in tonnes) from road transport</t>
  </si>
  <si>
    <t>Public Transport (Rail, Underground/DLR, Bus/Tram) Trips per day (000s)</t>
  </si>
  <si>
    <t>Observed data - source: London Travel Demand Survey 2011/12 – 2016/17. Londoners' trips by borough of origin, trips per day and shares by main mode, average day (7-day week)</t>
  </si>
  <si>
    <t>Bus speeds (mph)</t>
  </si>
  <si>
    <t>For 80 per cent of trips to be made by active, efficient and sustainable modes – public transport, walking and cycling – by 2041</t>
  </si>
  <si>
    <t>https://www.gov.uk/government/uploads/system/uploads/attachment_data/file/213740/dh_128145.pdf</t>
  </si>
  <si>
    <t xml:space="preserve">The physical activity guidance of the Chief Medical Officer states that everybody needs to be active every day in periods of ten minutes or more to reach a minimum of 150 minutes of activity per week for adults or 60 minutes of activity per day for children aged over 5 years. </t>
  </si>
  <si>
    <t>https://www.gov.uk/government/publications/everybody-active-every-day-a-framework-to-embed-physical-activity-into-daily-life</t>
  </si>
  <si>
    <t>Active travel is the main way that Londoners stay active and is the easiest way for people to build short periods of activity into their daily routine.</t>
  </si>
  <si>
    <t>Public Health England Guidance ‘Everybody active, every day’ shows that building activity into the daily routine through walking or cycling for travel purposes is the most effective means of achieving the recommended physical activity level for the majority of the population.</t>
  </si>
  <si>
    <t xml:space="preserve">In London the majority of people walk each week and report wishing to walk or cycle more if the conditions where amenable to do so. </t>
  </si>
  <si>
    <t>Physical activity guidelines for adults</t>
  </si>
  <si>
    <t>Everybody active, every day: a framework to embed physical activity into daily life</t>
  </si>
  <si>
    <r>
      <rPr>
        <b/>
        <sz val="10"/>
        <color theme="1"/>
        <rFont val="NJFont Book"/>
        <family val="2"/>
      </rPr>
      <t>Trajectory data</t>
    </r>
    <r>
      <rPr>
        <sz val="10"/>
        <color theme="1"/>
        <rFont val="NJFont Book"/>
        <family val="2"/>
      </rPr>
      <t xml:space="preserve"> - source: TfL and King’s College London modelling</t>
    </r>
  </si>
  <si>
    <t>Modelling takes into account:</t>
  </si>
  <si>
    <t>(i) planned introduction of the ULEZ in 2019</t>
  </si>
  <si>
    <t>(ii) proposed changes to the LEZ for heavy vehicles in 2020</t>
  </si>
  <si>
    <t>(iii) proposed expansion to the ULEZ to the North and South Circulars in 2021</t>
  </si>
  <si>
    <t>(iv) full conversion of the TfL bus fleet to zero emission, (v) conversion of private road vehicles to zero emission, following the Roadmap to Zero Emission Road Transport set out in the MTS document</t>
  </si>
  <si>
    <t>Forecast changes to road traffic in London, and technological changes to London’s road vehicle fleet including:</t>
  </si>
  <si>
    <r>
      <rPr>
        <b/>
        <sz val="10"/>
        <rFont val="Arial"/>
        <family val="2"/>
      </rPr>
      <t>Observed data</t>
    </r>
    <r>
      <rPr>
        <sz val="10"/>
        <rFont val="Arial"/>
        <family val="2"/>
      </rPr>
      <t xml:space="preserve"> - source: STATS19</t>
    </r>
  </si>
  <si>
    <t xml:space="preserve">For more information, visit: </t>
  </si>
  <si>
    <t xml:space="preserve">https://www.gov.uk/government/collections/road-accidents-and-safety-statistics </t>
  </si>
  <si>
    <t>Road accidents and safety statistics</t>
  </si>
  <si>
    <t>65% reduction in KSIs by 2022 on the 2005-09 baseline</t>
  </si>
  <si>
    <t>Outcome 5: Increase public transport use</t>
  </si>
  <si>
    <r>
      <rPr>
        <b/>
        <sz val="10"/>
        <color theme="1"/>
        <rFont val="NJFont Book"/>
        <family val="2"/>
      </rPr>
      <t>Observed data</t>
    </r>
    <r>
      <rPr>
        <sz val="10"/>
        <color theme="1"/>
        <rFont val="NJFont Book"/>
        <family val="2"/>
      </rPr>
      <t xml:space="preserve"> - source: TfL Central London Congestion Charge camera monitoring</t>
    </r>
  </si>
  <si>
    <r>
      <rPr>
        <b/>
        <sz val="10"/>
        <color theme="1"/>
        <rFont val="NJFont Book"/>
        <family val="2"/>
      </rPr>
      <t>2013 data</t>
    </r>
    <r>
      <rPr>
        <sz val="10"/>
        <color theme="1"/>
        <rFont val="NJFont Book"/>
        <family val="2"/>
      </rPr>
      <t xml:space="preserve"> - source: London Atmospheric Emissions Inventory</t>
    </r>
  </si>
  <si>
    <t>Straight line trajectory calculated from 2014/15 - 2016/17 average to 2041 target</t>
  </si>
  <si>
    <r>
      <rPr>
        <b/>
        <sz val="10"/>
        <color theme="1"/>
        <rFont val="NJFont Book"/>
        <family val="2"/>
      </rPr>
      <t>Observed data</t>
    </r>
    <r>
      <rPr>
        <sz val="10"/>
        <color theme="1"/>
        <rFont val="NJFont Book"/>
        <family val="2"/>
      </rPr>
      <t xml:space="preserve"> - source: Travel in London 10</t>
    </r>
  </si>
  <si>
    <t>http://content.tfl.gov.uk/travel-in-london-report-10.pdf</t>
  </si>
  <si>
    <t>©Transport for London 2018</t>
  </si>
  <si>
    <t>All rights reserved. Reproduction permitted for research, private study and internal circulation within an organisation. Extracts may be reproduced provided the source is acknowledged.</t>
  </si>
  <si>
    <t>Disclaimer</t>
  </si>
  <si>
    <t>This publication is intended to provide accurate information. However, Transport for London (TfL) and the authors accept no liability or responsibility for any errors or omissions or for any damage or loss arising from use of the information provided.</t>
  </si>
  <si>
    <t>Number of commercial vehicles entering Central London Congestion Charge Zone</t>
  </si>
  <si>
    <r>
      <rPr>
        <b/>
        <sz val="10"/>
        <rFont val="NJFont Book"/>
        <family val="2"/>
      </rPr>
      <t>All data</t>
    </r>
    <r>
      <rPr>
        <sz val="10"/>
        <rFont val="NJFont Book"/>
        <family val="2"/>
      </rPr>
      <t xml:space="preserve"> - source: TfL Strategic Models, consistent with work for the MTS Evidence Base (2018)</t>
    </r>
  </si>
  <si>
    <t>Step-free station assumptions are consistent with the LU Strategic Planning Team's SFA database</t>
  </si>
  <si>
    <t>Bus journeys will be quick and reliable, an attractive alternative to the car</t>
  </si>
  <si>
    <r>
      <rPr>
        <b/>
        <sz val="12"/>
        <color rgb="FF000080"/>
        <rFont val="NJFont Book"/>
        <family val="2"/>
      </rPr>
      <t xml:space="preserve">Metric: </t>
    </r>
    <r>
      <rPr>
        <sz val="12"/>
        <color rgb="FF000080"/>
        <rFont val="NJFont Book"/>
        <family val="2"/>
      </rPr>
      <t>Average bus speeds from ibus in mph</t>
    </r>
  </si>
  <si>
    <r>
      <rPr>
        <b/>
        <sz val="12"/>
        <color rgb="FF000080"/>
        <rFont val="NJFont Book"/>
        <family val="2"/>
      </rPr>
      <t>Measure:</t>
    </r>
    <r>
      <rPr>
        <sz val="12"/>
        <color rgb="FF000080"/>
        <rFont val="NJFont Book"/>
        <family val="2"/>
      </rPr>
      <t xml:space="preserve"> Bus speeds will improve by approximately 5 % to 15% London-wide by 2041, with particular improvements expected in inner London</t>
    </r>
  </si>
  <si>
    <r>
      <rPr>
        <b/>
        <sz val="12"/>
        <color rgb="FF000080"/>
        <rFont val="NJFont Book"/>
        <family val="2"/>
      </rPr>
      <t>MTS Outcome 7:</t>
    </r>
    <r>
      <rPr>
        <sz val="12"/>
        <color rgb="FF000080"/>
        <rFont val="NJFont Book"/>
        <family val="2"/>
      </rPr>
      <t xml:space="preserve"> Journeys by public transport will be pleasant, fast and reliable</t>
    </r>
  </si>
  <si>
    <t>Everyone will be able to travel spontaneously and independently</t>
  </si>
  <si>
    <r>
      <rPr>
        <b/>
        <sz val="12"/>
        <color rgb="FF000080"/>
        <rFont val="NJFont Book"/>
        <family val="2"/>
      </rPr>
      <t xml:space="preserve">Measure: </t>
    </r>
    <r>
      <rPr>
        <sz val="12"/>
        <color rgb="FF000080"/>
        <rFont val="NJFont Book"/>
        <family val="2"/>
      </rPr>
      <t>Reduce on average, the difference between total network and step-free network journey times by 50% by 2041</t>
    </r>
  </si>
  <si>
    <t>% change in travel time difference between 2015 and 2041</t>
  </si>
  <si>
    <r>
      <rPr>
        <b/>
        <sz val="12"/>
        <color rgb="FF000080"/>
        <rFont val="NJFont Book"/>
        <family val="2"/>
      </rPr>
      <t xml:space="preserve">Metric: </t>
    </r>
    <r>
      <rPr>
        <sz val="12"/>
        <color rgb="FF000080"/>
        <rFont val="NJFont Book"/>
        <family val="2"/>
      </rPr>
      <t>Average journey time using the full and step-free network (minutes)</t>
    </r>
  </si>
  <si>
    <r>
      <rPr>
        <b/>
        <sz val="12"/>
        <color rgb="FF000080"/>
        <rFont val="NJFont Book"/>
        <family val="2"/>
      </rPr>
      <t xml:space="preserve">MTS Outcome 5: </t>
    </r>
    <r>
      <rPr>
        <sz val="12"/>
        <color rgb="FF000080"/>
        <rFont val="NJFont Book"/>
        <family val="2"/>
      </rPr>
      <t>The public transport network will meet the needs of a growing London</t>
    </r>
  </si>
  <si>
    <t>Between 14 and 15 million trips will be made by public transport every day by 2041</t>
  </si>
  <si>
    <r>
      <rPr>
        <b/>
        <sz val="12"/>
        <color rgb="FF000080"/>
        <rFont val="NJFont Book"/>
        <family val="2"/>
      </rPr>
      <t>Measure:</t>
    </r>
    <r>
      <rPr>
        <sz val="12"/>
        <color rgb="FF000080"/>
        <rFont val="NJFont Book"/>
        <family val="2"/>
      </rPr>
      <t xml:space="preserve"> Increased number of trips per day by public transport</t>
    </r>
  </si>
  <si>
    <r>
      <rPr>
        <b/>
        <sz val="12"/>
        <color rgb="FF000080"/>
        <rFont val="NJFont Book"/>
        <family val="2"/>
      </rPr>
      <t>MTS Outcome 4d:</t>
    </r>
    <r>
      <rPr>
        <sz val="12"/>
        <color rgb="FF000080"/>
        <rFont val="NJFont Book"/>
        <family val="2"/>
      </rPr>
      <t xml:space="preserve"> London's streets will be clean and green</t>
    </r>
  </si>
  <si>
    <t>A 53% reduction in road transport PM2.5 emissions by 2041</t>
  </si>
  <si>
    <r>
      <rPr>
        <b/>
        <sz val="12"/>
        <color rgb="FF000080"/>
        <rFont val="NJFont Book"/>
        <family val="2"/>
      </rPr>
      <t>MTS Outcome 1a:</t>
    </r>
    <r>
      <rPr>
        <sz val="12"/>
        <color rgb="FF000080"/>
        <rFont val="NJFont Book"/>
        <family val="2"/>
      </rPr>
      <t xml:space="preserve"> London’s streets will be healthy and more Londoners will travel actively</t>
    </r>
  </si>
  <si>
    <r>
      <rPr>
        <b/>
        <sz val="12"/>
        <color rgb="FF000080"/>
        <rFont val="NJFont Book"/>
        <family val="2"/>
      </rPr>
      <t>Measure:</t>
    </r>
    <r>
      <rPr>
        <sz val="12"/>
        <color rgb="FF000080"/>
        <rFont val="NJFont Book"/>
        <family val="2"/>
      </rPr>
      <t xml:space="preserve"> Londoners to do at least the 20 minutes of active travel they need to stay healthy each day by 2041</t>
    </r>
  </si>
  <si>
    <t>Demonstrated by 70 per cent of people reporting two periods of ten minutes spent walking or cycling on the previous day</t>
  </si>
  <si>
    <r>
      <rPr>
        <b/>
        <sz val="12"/>
        <color rgb="FF000080"/>
        <rFont val="NJFont Book"/>
        <family val="2"/>
      </rPr>
      <t>Metric:</t>
    </r>
    <r>
      <rPr>
        <sz val="12"/>
        <color rgb="FF000080"/>
        <rFont val="NJFont Book"/>
        <family val="2"/>
      </rPr>
      <t xml:space="preserve"> LTDS borough residents. Proportion of London residents doing at least two x 10 minutes of active travel a day (or a single block of 20 minutes or more)</t>
    </r>
  </si>
  <si>
    <r>
      <rPr>
        <b/>
        <sz val="12"/>
        <color rgb="FF000080"/>
        <rFont val="NJFont Book"/>
        <family val="2"/>
      </rPr>
      <t xml:space="preserve">Measure: </t>
    </r>
    <r>
      <rPr>
        <sz val="12"/>
        <color rgb="FF000080"/>
        <rFont val="NJFont Book"/>
        <family val="2"/>
      </rPr>
      <t>Active, efficient and sustainable (walking, cycling and public transport) mode share</t>
    </r>
  </si>
  <si>
    <r>
      <rPr>
        <b/>
        <sz val="12"/>
        <color rgb="FF000080"/>
        <rFont val="NJFont Book"/>
        <family val="2"/>
      </rPr>
      <t xml:space="preserve">Metric: </t>
    </r>
    <r>
      <rPr>
        <sz val="12"/>
        <color rgb="FF000080"/>
        <rFont val="NJFont Book"/>
        <family val="2"/>
      </rPr>
      <t>LTDS borough residents mode share based on average daily trips. Base period 2013/14 - 2015/16.</t>
    </r>
  </si>
  <si>
    <r>
      <rPr>
        <b/>
        <sz val="12"/>
        <color rgb="FF000080"/>
        <rFont val="NJFont Book"/>
        <family val="2"/>
      </rPr>
      <t>MTS Outcome 1b</t>
    </r>
    <r>
      <rPr>
        <sz val="12"/>
        <color rgb="FF000080"/>
        <rFont val="NJFont Book"/>
        <family val="2"/>
      </rPr>
      <t>: London’s streets will be healthy and more Londoners will travel actively</t>
    </r>
  </si>
  <si>
    <t>Walking or cycling will be the best choice for shorter journeys</t>
  </si>
  <si>
    <r>
      <rPr>
        <b/>
        <sz val="12"/>
        <color rgb="FF000080"/>
        <rFont val="NJFont Book"/>
        <family val="2"/>
      </rPr>
      <t>Measure:</t>
    </r>
    <r>
      <rPr>
        <sz val="12"/>
        <color rgb="FF000080"/>
        <rFont val="NJFont Book"/>
        <family val="2"/>
      </rPr>
      <t xml:space="preserve"> 70% of Londoners will live within 400m of the London-wide strategic cycle network by 2041</t>
    </r>
  </si>
  <si>
    <r>
      <rPr>
        <b/>
        <sz val="12"/>
        <color rgb="FF000080"/>
        <rFont val="NJFont Book"/>
        <family val="2"/>
      </rPr>
      <t>Metric:</t>
    </r>
    <r>
      <rPr>
        <sz val="12"/>
        <color rgb="FF000080"/>
        <rFont val="NJFont Book"/>
        <family val="2"/>
      </rPr>
      <t xml:space="preserve"> GIS analysis and Strategic Cycling Analysis</t>
    </r>
  </si>
  <si>
    <r>
      <rPr>
        <b/>
        <sz val="12"/>
        <color rgb="FF000080"/>
        <rFont val="NJFont Book"/>
        <family val="2"/>
      </rPr>
      <t>MTS Outcome 2:</t>
    </r>
    <r>
      <rPr>
        <sz val="12"/>
        <color rgb="FF000080"/>
        <rFont val="NJFont Book"/>
        <family val="2"/>
      </rPr>
      <t xml:space="preserve"> Vision Zero - Deaths and serious injuries from all road collisions to be eliminated from our streets</t>
    </r>
  </si>
  <si>
    <r>
      <rPr>
        <b/>
        <sz val="12"/>
        <color rgb="FF000080"/>
        <rFont val="NJFont Book"/>
        <family val="2"/>
      </rPr>
      <t>Metric:</t>
    </r>
    <r>
      <rPr>
        <sz val="12"/>
        <color rgb="FF000080"/>
        <rFont val="NJFont Book"/>
        <family val="2"/>
      </rPr>
      <t xml:space="preserve"> Casualties Killed or Seriously Injured (KSIs) according to STATS19 data</t>
    </r>
  </si>
  <si>
    <r>
      <rPr>
        <b/>
        <sz val="12"/>
        <color rgb="FF000080"/>
        <rFont val="NJFont Book"/>
        <family val="2"/>
      </rPr>
      <t xml:space="preserve">MTS Outcome 3a: </t>
    </r>
    <r>
      <rPr>
        <sz val="12"/>
        <color rgb="FF000080"/>
        <rFont val="NJFont Book"/>
        <family val="2"/>
      </rPr>
      <t>London's streets will be used more efficiently and have less traffic on them</t>
    </r>
  </si>
  <si>
    <r>
      <rPr>
        <b/>
        <sz val="12"/>
        <color rgb="FF000080"/>
        <rFont val="NJFont Book"/>
        <family val="2"/>
      </rPr>
      <t>Measure:</t>
    </r>
    <r>
      <rPr>
        <sz val="12"/>
        <color rgb="FF000080"/>
        <rFont val="NJFont Book"/>
        <family val="2"/>
      </rPr>
      <t xml:space="preserve"> a 10-15 per cent reduction in vehicle kilometres by 2041</t>
    </r>
  </si>
  <si>
    <r>
      <rPr>
        <b/>
        <sz val="12"/>
        <color rgb="FF000080"/>
        <rFont val="NJFont Book"/>
        <family val="2"/>
      </rPr>
      <t>Metric:</t>
    </r>
    <r>
      <rPr>
        <sz val="12"/>
        <color rgb="FF000080"/>
        <rFont val="NJFont Book"/>
        <family val="2"/>
      </rPr>
      <t xml:space="preserve"> DfT road traffic statistics</t>
    </r>
  </si>
  <si>
    <r>
      <rPr>
        <b/>
        <sz val="12"/>
        <color rgb="FF000080"/>
        <rFont val="NJFont Book"/>
        <family val="2"/>
      </rPr>
      <t>MTS Outcome 3b:</t>
    </r>
    <r>
      <rPr>
        <sz val="12"/>
        <color rgb="FF000080"/>
        <rFont val="NJFont Book"/>
        <family val="2"/>
      </rPr>
      <t xml:space="preserve"> London's streets will be used more efficiently and have less traffic on them</t>
    </r>
  </si>
  <si>
    <r>
      <rPr>
        <b/>
        <sz val="12"/>
        <color rgb="FF000080"/>
        <rFont val="NJFont Book"/>
        <family val="2"/>
      </rPr>
      <t xml:space="preserve">Measure: </t>
    </r>
    <r>
      <rPr>
        <sz val="12"/>
        <color rgb="FF000080"/>
        <rFont val="NJFont Book"/>
        <family val="2"/>
      </rPr>
      <t>A 10 per cent reduction in morning peak freight transport in central London by 2026</t>
    </r>
  </si>
  <si>
    <r>
      <rPr>
        <b/>
        <sz val="12"/>
        <color rgb="FF000080"/>
        <rFont val="NJFont Book"/>
        <family val="2"/>
      </rPr>
      <t>Metric:</t>
    </r>
    <r>
      <rPr>
        <sz val="12"/>
        <color rgb="FF000080"/>
        <rFont val="NJFont Book"/>
        <family val="2"/>
      </rPr>
      <t xml:space="preserve"> Light goods vehicles and heavy goods vehicles captured by Central London Congestion Charge camera monitoring.</t>
    </r>
  </si>
  <si>
    <r>
      <rPr>
        <b/>
        <sz val="12"/>
        <color rgb="FF000080"/>
        <rFont val="NJFont Book"/>
        <family val="2"/>
      </rPr>
      <t>MTS Outcome 3c:</t>
    </r>
    <r>
      <rPr>
        <sz val="12"/>
        <color rgb="FF000080"/>
        <rFont val="NJFont Book"/>
        <family val="2"/>
      </rPr>
      <t xml:space="preserve"> London's streets will be clean and green.</t>
    </r>
  </si>
  <si>
    <r>
      <rPr>
        <b/>
        <sz val="12"/>
        <color rgb="FF000080"/>
        <rFont val="NJFont Book"/>
        <family val="2"/>
      </rPr>
      <t>Measure:</t>
    </r>
    <r>
      <rPr>
        <sz val="12"/>
        <color rgb="FF000080"/>
        <rFont val="NJFont Book"/>
        <family val="2"/>
      </rPr>
      <t xml:space="preserve"> Household car ownership. 250,000 fewer cars owned in London by 2041</t>
    </r>
  </si>
  <si>
    <r>
      <rPr>
        <b/>
        <sz val="12"/>
        <color rgb="FF000080"/>
        <rFont val="NJFont Book"/>
        <family val="2"/>
      </rPr>
      <t>Metric:</t>
    </r>
    <r>
      <rPr>
        <sz val="12"/>
        <color rgb="FF000080"/>
        <rFont val="NJFont Book"/>
        <family val="2"/>
      </rPr>
      <t xml:space="preserve"> Number of licensed vehicles by borough</t>
    </r>
  </si>
  <si>
    <r>
      <rPr>
        <b/>
        <sz val="12"/>
        <color rgb="FF000080"/>
        <rFont val="NJFont Book"/>
        <family val="2"/>
      </rPr>
      <t>Measure:</t>
    </r>
    <r>
      <rPr>
        <sz val="12"/>
        <color rgb="FF000080"/>
        <rFont val="NJFont Book"/>
        <family val="2"/>
      </rPr>
      <t xml:space="preserve"> Reduction in CO2 emissions (in tonnes) from road transport</t>
    </r>
  </si>
  <si>
    <t>A 72 per cent reduction in carbon dioxide (CO2) emissions from transport (excluding aviation) by 2041</t>
  </si>
  <si>
    <r>
      <rPr>
        <b/>
        <sz val="12"/>
        <color rgb="FF000080"/>
        <rFont val="NJFont Book"/>
        <family val="2"/>
      </rPr>
      <t>Metric:</t>
    </r>
    <r>
      <rPr>
        <sz val="12"/>
        <color rgb="FF000080"/>
        <rFont val="NJFont Book"/>
        <family val="2"/>
      </rPr>
      <t xml:space="preserve"> CO2 emissions (in tonnes) from road transport within the borough, base year 2013</t>
    </r>
  </si>
  <si>
    <r>
      <rPr>
        <b/>
        <sz val="12"/>
        <color rgb="FF000080"/>
        <rFont val="NJFont Book"/>
        <family val="2"/>
      </rPr>
      <t>Metric:</t>
    </r>
    <r>
      <rPr>
        <sz val="12"/>
        <color rgb="FF000080"/>
        <rFont val="NJFont Book"/>
        <family val="2"/>
      </rPr>
      <t xml:space="preserve"> NOx emissions (in tonnes) from road transport within the borough, base year 2013</t>
    </r>
  </si>
  <si>
    <t>A 94% reduction in road transport NOx emissions by 2041</t>
  </si>
  <si>
    <r>
      <rPr>
        <b/>
        <sz val="12"/>
        <color rgb="FF000080"/>
        <rFont val="NJFont Book"/>
        <family val="2"/>
      </rPr>
      <t>MTS Outcome 4b:</t>
    </r>
    <r>
      <rPr>
        <sz val="12"/>
        <color rgb="FF000080"/>
        <rFont val="NJFont Book"/>
        <family val="2"/>
      </rPr>
      <t xml:space="preserve"> London's streets will be clean and green</t>
    </r>
  </si>
  <si>
    <r>
      <rPr>
        <b/>
        <sz val="12"/>
        <color rgb="FF000080"/>
        <rFont val="NJFont Book"/>
        <family val="2"/>
      </rPr>
      <t xml:space="preserve">MTS Outcome 4a: </t>
    </r>
    <r>
      <rPr>
        <sz val="12"/>
        <color rgb="FF000080"/>
        <rFont val="NJFont Book"/>
        <family val="2"/>
      </rPr>
      <t>London's streets will be clean and green</t>
    </r>
  </si>
  <si>
    <r>
      <rPr>
        <b/>
        <sz val="12"/>
        <color rgb="FF000080"/>
        <rFont val="NJFont Book"/>
        <family val="2"/>
      </rPr>
      <t>MTS Outcome 4c:</t>
    </r>
    <r>
      <rPr>
        <sz val="12"/>
        <color rgb="FF000080"/>
        <rFont val="NJFont Book"/>
        <family val="2"/>
      </rPr>
      <t xml:space="preserve"> London's streets will be clean and green</t>
    </r>
  </si>
  <si>
    <t>A 45% reduction in road transport PM10 emissions by 2041</t>
  </si>
  <si>
    <r>
      <rPr>
        <b/>
        <sz val="12"/>
        <color rgb="FF000080"/>
        <rFont val="NJFont Book"/>
        <family val="2"/>
      </rPr>
      <t>Metric:</t>
    </r>
    <r>
      <rPr>
        <sz val="12"/>
        <color rgb="FF000080"/>
        <rFont val="NJFont Book"/>
        <family val="2"/>
      </rPr>
      <t xml:space="preserve"> PM10 emissions (in tonnes) from road transport within the borough, base year 2013</t>
    </r>
  </si>
  <si>
    <r>
      <rPr>
        <b/>
        <sz val="12"/>
        <color rgb="FF000080"/>
        <rFont val="NJFont Book"/>
        <family val="2"/>
      </rPr>
      <t xml:space="preserve">Measure: </t>
    </r>
    <r>
      <rPr>
        <sz val="12"/>
        <color rgb="FF000080"/>
        <rFont val="NJFont Book"/>
        <family val="2"/>
      </rPr>
      <t>Reduction in NOx emissions (in tonnes) from road transport</t>
    </r>
  </si>
  <si>
    <r>
      <rPr>
        <b/>
        <sz val="12"/>
        <color rgb="FF000080"/>
        <rFont val="NJFont Book"/>
        <family val="2"/>
      </rPr>
      <t xml:space="preserve">Measure: </t>
    </r>
    <r>
      <rPr>
        <sz val="12"/>
        <color rgb="FF000080"/>
        <rFont val="NJFont Book"/>
        <family val="2"/>
      </rPr>
      <t>Reduction in PM10 emissions (in tonnes) from road transport</t>
    </r>
  </si>
  <si>
    <r>
      <rPr>
        <b/>
        <sz val="12"/>
        <color rgb="FF000080"/>
        <rFont val="NJFont Book"/>
        <family val="2"/>
      </rPr>
      <t xml:space="preserve">Metric: </t>
    </r>
    <r>
      <rPr>
        <sz val="12"/>
        <color rgb="FF000080"/>
        <rFont val="NJFont Book"/>
        <family val="2"/>
      </rPr>
      <t>PM10 and PM2.5 emissions (in tonnes) from road transport within the borough, base year 2013</t>
    </r>
  </si>
  <si>
    <r>
      <rPr>
        <b/>
        <sz val="12"/>
        <color rgb="FF000080"/>
        <rFont val="NJFont Book"/>
        <family val="2"/>
      </rPr>
      <t xml:space="preserve">Measure: </t>
    </r>
    <r>
      <rPr>
        <sz val="12"/>
        <color rgb="FF000080"/>
        <rFont val="NJFont Book"/>
        <family val="2"/>
      </rPr>
      <t>Reduction in PM2.5 emissions (in tonnes) from road transport</t>
    </r>
  </si>
  <si>
    <t>Mayor's Transport Strategy Outcomes</t>
  </si>
  <si>
    <t>London Travel Demand Survey</t>
  </si>
  <si>
    <t>Data presented is for road traffic collisions and casualties occurring on the public highway, involving personal injury in the Greater London area, and reported to the Metropolitan and City of London police services in accordance with the STATS 19 national reporting system.</t>
  </si>
  <si>
    <t>Analysis of Cycling Potential 2016</t>
  </si>
  <si>
    <t>Analysis of Walking Potential 2016</t>
  </si>
  <si>
    <t>Travel in London report 10</t>
  </si>
  <si>
    <t>Interim years assume a linear trajectory</t>
  </si>
  <si>
    <t>All boroughs have a range for 2041, those in central London also have a range for 2021</t>
  </si>
  <si>
    <t>Strategic Cycling Analysis - Identifying future cycling demand in London June 2017</t>
  </si>
  <si>
    <t>There are no outcome indicators for this outcome</t>
  </si>
  <si>
    <t>Includes exhaust CO2 emissions and CO2 emissions from the charging of electric vehicles</t>
  </si>
  <si>
    <t>Includes exhaust NOx emissions</t>
  </si>
  <si>
    <t>Includes exhaust PM10 emissions and PM10 emissions from tyre and brake wear</t>
  </si>
  <si>
    <t>Includes exhaust PM2.5 emissions and PM2.5 emissions from tyre and brake wear</t>
  </si>
  <si>
    <t xml:space="preserve">For more information, visit section 6.6 page 146: </t>
  </si>
  <si>
    <t>Borough:</t>
  </si>
  <si>
    <t>Graph making:</t>
  </si>
  <si>
    <t>Trajectory (high)</t>
  </si>
  <si>
    <t>Trajectory (low)</t>
  </si>
  <si>
    <t>(high)</t>
  </si>
  <si>
    <t>(low)</t>
  </si>
  <si>
    <r>
      <rPr>
        <b/>
        <sz val="12"/>
        <color rgb="FF000080"/>
        <rFont val="NJFont Book"/>
        <family val="2"/>
      </rPr>
      <t xml:space="preserve">Metric: </t>
    </r>
    <r>
      <rPr>
        <sz val="12"/>
        <color rgb="FF000080"/>
        <rFont val="NJFont Book"/>
        <family val="2"/>
      </rPr>
      <t>Trips per day by borough of residence. Reported as three-year moving average. Base year 2013/14-2015/16</t>
    </r>
  </si>
  <si>
    <t>http://content.tfl.gov.uk/casualties-in-greater-london-2016.pdf</t>
  </si>
  <si>
    <t>2016/17</t>
  </si>
  <si>
    <t>2017/18</t>
  </si>
  <si>
    <t>Observed 2015
Average journey time using full network (minutes)</t>
  </si>
  <si>
    <t>Observed 2015
Average journey time using step-free network (minutes)</t>
  </si>
  <si>
    <t>Observed 2015
Time difference (minutes)</t>
  </si>
  <si>
    <t>Trajectory 2041
Average journey time using full network (minutes)</t>
  </si>
  <si>
    <t>Trajectory 2041
Average journey time using step-free network (minutes)</t>
  </si>
  <si>
    <t>Trajectory 2041
Time difference (minutes)</t>
  </si>
  <si>
    <t>Select borough name from drop-down menu in cell B2</t>
  </si>
  <si>
    <t>Active, efficient and sustainable mode share</t>
  </si>
  <si>
    <t>Borough dashboard</t>
  </si>
  <si>
    <t>Version: Publication v1.1</t>
  </si>
  <si>
    <r>
      <rPr>
        <b/>
        <sz val="12"/>
        <color rgb="FF000080"/>
        <rFont val="NJFont Book"/>
        <family val="2"/>
      </rPr>
      <t xml:space="preserve">MTS Outcome 6: </t>
    </r>
    <r>
      <rPr>
        <sz val="12"/>
        <color rgb="FF000080"/>
        <rFont val="NJFont Book"/>
        <family val="2"/>
      </rPr>
      <t>Public transport will be safe, affordable and accessible to all</t>
    </r>
  </si>
  <si>
    <t>Casualty data is reported for calendar years</t>
  </si>
  <si>
    <t>Information is reported for financial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</si>
</sst>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6" formatCode="_-* #,##0.0_-;\-* #,##0.0_-;_-* &quot;-&quot;??_-;_-@_-"/>
    <numFmt numFmtId="167" formatCode="0%;\-0%;\-"/>
    <numFmt numFmtId="168" formatCode="0.0"/>
  </numFmts>
  <fonts count="56">
    <font>
      <sz val="12"/>
      <color theme="1"/>
      <name val="Arial"/>
      <family val="2"/>
    </font>
    <font>
      <sz val="12"/>
      <color theme="1"/>
      <name val="Arial"/>
      <family val="2"/>
    </font>
    <font>
      <sz val="12"/>
      <color theme="1"/>
      <name val="NJFont Book"/>
      <family val="2"/>
    </font>
    <font>
      <b/>
      <sz val="10"/>
      <color theme="1"/>
      <name val="NJFont Book"/>
      <family val="2"/>
    </font>
    <font>
      <sz val="10"/>
      <color indexed="8"/>
      <name val="Arial"/>
      <family val="2"/>
    </font>
    <font>
      <b/>
      <sz val="10"/>
      <color indexed="8"/>
      <name val="NJFont Book"/>
      <family val="2"/>
    </font>
    <font>
      <sz val="10"/>
      <color indexed="8"/>
      <name val="NJFont Book"/>
      <family val="2"/>
    </font>
    <font>
      <b/>
      <sz val="10"/>
      <color theme="1"/>
      <name val="Arial"/>
      <family val="2"/>
    </font>
    <font>
      <sz val="10"/>
      <color theme="1"/>
      <name val="Arial"/>
      <family val="2"/>
    </font>
    <font>
      <u/>
      <sz val="12"/>
      <color theme="10"/>
      <name val="Arial"/>
      <family val="2"/>
    </font>
    <font>
      <u/>
      <sz val="16"/>
      <color theme="10"/>
      <name val="NJFont Book"/>
      <family val="2"/>
    </font>
    <font>
      <sz val="14"/>
      <color rgb="FF000080"/>
      <name val="NJFont Book"/>
      <family val="2"/>
    </font>
    <font>
      <sz val="10"/>
      <color theme="1"/>
      <name val="NJFont Book"/>
      <family val="2"/>
    </font>
    <font>
      <sz val="12"/>
      <color rgb="FF000080"/>
      <name val="NJFont Book"/>
      <family val="2"/>
    </font>
    <font>
      <u/>
      <sz val="12"/>
      <color theme="10"/>
      <name val="NJFont Book"/>
      <family val="2"/>
    </font>
    <font>
      <b/>
      <sz val="14"/>
      <color rgb="FF000080"/>
      <name val="NJFont Book"/>
      <family val="2"/>
    </font>
    <font>
      <sz val="10"/>
      <name val="NJFont Book"/>
      <family val="2"/>
    </font>
    <font>
      <b/>
      <sz val="10"/>
      <name val="NJFont Book"/>
      <family val="2"/>
    </font>
    <font>
      <b/>
      <sz val="10"/>
      <color rgb="FF282828"/>
      <name val="NJFont Book"/>
      <family val="2"/>
    </font>
    <font>
      <sz val="10"/>
      <color rgb="FF282828"/>
      <name val="NJFont Book"/>
      <family val="2"/>
    </font>
    <font>
      <sz val="10"/>
      <color rgb="FF000000"/>
      <name val="NJFont Book"/>
      <family val="2"/>
    </font>
    <font>
      <b/>
      <sz val="10"/>
      <color rgb="FF282828"/>
      <name val="NJFont Book"/>
      <family val="2"/>
    </font>
    <font>
      <sz val="12"/>
      <color theme="0"/>
      <name val="Arial"/>
      <family val="2"/>
    </font>
    <font>
      <i/>
      <sz val="10"/>
      <color rgb="FF282828"/>
      <name val="NJFont Book"/>
      <family val="2"/>
    </font>
    <font>
      <sz val="10"/>
      <color rgb="FF282828"/>
      <name val="NJFont Book"/>
      <family val="2"/>
    </font>
    <font>
      <b/>
      <sz val="12"/>
      <color theme="0"/>
      <name val="NJFont Book"/>
      <family val="2"/>
    </font>
    <font>
      <b/>
      <sz val="12"/>
      <color theme="1"/>
      <name val="NJFont Book"/>
      <family val="2"/>
    </font>
    <font>
      <sz val="12"/>
      <name val="NJFont Book"/>
      <family val="2"/>
    </font>
    <font>
      <sz val="14"/>
      <name val="NJFont Book"/>
      <family val="2"/>
    </font>
    <font>
      <u/>
      <sz val="12"/>
      <color rgb="FF000080"/>
      <name val="NJFont Book"/>
      <family val="2"/>
    </font>
    <font>
      <b/>
      <sz val="12"/>
      <color rgb="FF000080"/>
      <name val="NJFont Book"/>
      <family val="2"/>
    </font>
    <font>
      <sz val="10"/>
      <name val="Arial"/>
      <family val="2"/>
    </font>
    <font>
      <b/>
      <sz val="10"/>
      <name val="Arial"/>
      <family val="2"/>
    </font>
    <font>
      <u/>
      <sz val="10"/>
      <color theme="10"/>
      <name val="NJFont Book"/>
      <family val="2"/>
    </font>
    <font>
      <sz val="12"/>
      <color rgb="FF000000"/>
      <name val="NJFont Book"/>
      <family val="2"/>
    </font>
    <font>
      <b/>
      <sz val="11"/>
      <color theme="1"/>
      <name val="NJFont Book"/>
      <family val="2"/>
    </font>
    <font>
      <sz val="11"/>
      <color theme="1"/>
      <name val="NJFont Book"/>
      <family val="2"/>
    </font>
    <font>
      <sz val="12"/>
      <color indexed="8"/>
      <name val="NJFont Book"/>
      <family val="2"/>
    </font>
    <font>
      <sz val="11"/>
      <color rgb="FF1F497D"/>
      <name val="Arial"/>
      <family val="2"/>
    </font>
    <font>
      <b/>
      <sz val="10"/>
      <color rgb="FF000000"/>
      <name val="NJFont Book"/>
      <family val="2"/>
    </font>
    <font>
      <sz val="12"/>
      <color rgb="FFFF0000"/>
      <name val="NJFont Book"/>
      <family val="2"/>
    </font>
    <font>
      <sz val="14"/>
      <color theme="1"/>
      <name val="NJFont Book"/>
      <family val="2"/>
    </font>
    <font>
      <b/>
      <sz val="14"/>
      <color theme="1"/>
      <name val="NJFont Book"/>
      <family val="2"/>
    </font>
    <font>
      <b/>
      <sz val="14"/>
      <color theme="0"/>
      <name val="NJFont Book"/>
      <family val="2"/>
    </font>
    <font>
      <i/>
      <sz val="14"/>
      <color theme="1"/>
      <name val="NJFont Book"/>
      <family val="2"/>
    </font>
    <font>
      <b/>
      <sz val="14"/>
      <name val="NJFont Book"/>
      <family val="2"/>
    </font>
    <font>
      <u/>
      <sz val="12"/>
      <name val="NJFont Book"/>
      <family val="2"/>
    </font>
    <font>
      <sz val="14"/>
      <color theme="1"/>
      <name val="Arial"/>
      <family val="2"/>
    </font>
    <font>
      <sz val="14"/>
      <color theme="0"/>
      <name val="Arial"/>
      <family val="2"/>
    </font>
    <font>
      <b/>
      <u/>
      <sz val="14"/>
      <name val="NJFont Book"/>
      <family val="2"/>
    </font>
    <font>
      <u/>
      <sz val="12"/>
      <color theme="1"/>
      <name val="NJFont Book"/>
      <family val="2"/>
    </font>
    <font>
      <b/>
      <sz val="12"/>
      <color theme="1"/>
      <name val="Arial"/>
      <family val="2"/>
    </font>
    <font>
      <b/>
      <sz val="10"/>
      <color rgb="FF282828"/>
      <name val="NJFont Book"/>
    </font>
    <font>
      <b/>
      <sz val="10"/>
      <name val="NJFont Book"/>
    </font>
    <font>
      <b/>
      <sz val="10"/>
      <color theme="1"/>
      <name val="NJFont Book"/>
    </font>
    <font>
      <b/>
      <sz val="10"/>
      <color indexed="8"/>
      <name val="NJFont Book"/>
    </font>
  </fonts>
  <fills count="2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4.9989318521683403E-2"/>
        <bgColor theme="4" tint="0.79998168889431442"/>
      </patternFill>
    </fill>
    <fill>
      <patternFill patternType="solid">
        <fgColor rgb="FF008D48"/>
        <bgColor indexed="64"/>
      </patternFill>
    </fill>
    <fill>
      <patternFill patternType="solid">
        <fgColor rgb="FF00D66B"/>
        <bgColor indexed="64"/>
      </patternFill>
    </fill>
    <fill>
      <patternFill patternType="solid">
        <fgColor rgb="FF4BFFA5"/>
        <bgColor indexed="64"/>
      </patternFill>
    </fill>
    <fill>
      <patternFill patternType="solid">
        <fgColor rgb="FFAFFFD7"/>
        <bgColor indexed="64"/>
      </patternFill>
    </fill>
    <fill>
      <patternFill patternType="solid">
        <fgColor rgb="FFDDFFEE"/>
        <bgColor indexed="64"/>
      </patternFill>
    </fill>
    <fill>
      <patternFill patternType="solid">
        <fgColor rgb="FFE0001B"/>
        <bgColor indexed="64"/>
      </patternFill>
    </fill>
    <fill>
      <patternFill patternType="solid">
        <fgColor rgb="FFFF5367"/>
        <bgColor indexed="64"/>
      </patternFill>
    </fill>
    <fill>
      <patternFill patternType="solid">
        <fgColor rgb="FFFFB3BC"/>
        <bgColor indexed="64"/>
      </patternFill>
    </fill>
    <fill>
      <patternFill patternType="solid">
        <fgColor rgb="FFFFE5E8"/>
        <bgColor indexed="64"/>
      </patternFill>
    </fill>
    <fill>
      <patternFill patternType="solid">
        <fgColor rgb="FFFFFFFF"/>
        <bgColor indexed="64"/>
      </patternFill>
    </fill>
    <fill>
      <patternFill patternType="solid">
        <fgColor rgb="FFF2F2F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rgb="FF00B050"/>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auto="1"/>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style="thin">
        <color indexed="64"/>
      </top>
      <bottom/>
      <diagonal/>
    </border>
    <border>
      <left style="thin">
        <color theme="0"/>
      </left>
      <right/>
      <top/>
      <bottom/>
      <diagonal/>
    </border>
    <border>
      <left/>
      <right style="thin">
        <color theme="0"/>
      </right>
      <top/>
      <bottom/>
      <diagonal/>
    </border>
    <border>
      <left style="double">
        <color theme="9" tint="-0.24994659260841701"/>
      </left>
      <right style="double">
        <color theme="9" tint="-0.24994659260841701"/>
      </right>
      <top style="double">
        <color theme="9" tint="-0.24994659260841701"/>
      </top>
      <bottom style="double">
        <color theme="9"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9" fillId="0" borderId="0" applyNumberFormat="0" applyFill="0" applyBorder="0" applyAlignment="0" applyProtection="0">
      <alignment vertical="top"/>
      <protection locked="0"/>
    </xf>
  </cellStyleXfs>
  <cellXfs count="384">
    <xf numFmtId="0" fontId="0" fillId="0" borderId="0" xfId="0"/>
    <xf numFmtId="0" fontId="0" fillId="2" borderId="0" xfId="0" applyFill="1"/>
    <xf numFmtId="0" fontId="10" fillId="2" borderId="0" xfId="4" applyFont="1" applyFill="1" applyAlignment="1" applyProtection="1"/>
    <xf numFmtId="0" fontId="6" fillId="2" borderId="0" xfId="3" applyFont="1" applyFill="1" applyBorder="1" applyAlignment="1">
      <alignment horizontal="left" wrapText="1"/>
    </xf>
    <xf numFmtId="0" fontId="5" fillId="2" borderId="1" xfId="3" applyFont="1" applyFill="1" applyBorder="1" applyAlignment="1">
      <alignment horizontal="left" vertical="center" wrapText="1"/>
    </xf>
    <xf numFmtId="0" fontId="5" fillId="2" borderId="1" xfId="3" applyFont="1" applyFill="1" applyBorder="1" applyAlignment="1">
      <alignment horizontal="center" vertical="center" wrapText="1"/>
    </xf>
    <xf numFmtId="0" fontId="12" fillId="2" borderId="0" xfId="0" applyFont="1" applyFill="1" applyBorder="1" applyAlignment="1">
      <alignment horizontal="left"/>
    </xf>
    <xf numFmtId="0" fontId="13" fillId="2" borderId="0" xfId="0" applyFont="1" applyFill="1" applyAlignment="1"/>
    <xf numFmtId="0" fontId="3" fillId="2" borderId="0" xfId="0" applyFont="1" applyFill="1" applyBorder="1" applyAlignment="1">
      <alignment horizontal="left"/>
    </xf>
    <xf numFmtId="0" fontId="3" fillId="2" borderId="0" xfId="0" applyFont="1" applyFill="1" applyBorder="1" applyAlignment="1">
      <alignment horizontal="center"/>
    </xf>
    <xf numFmtId="1" fontId="6" fillId="2" borderId="0" xfId="3" applyNumberFormat="1" applyFont="1" applyFill="1" applyBorder="1" applyAlignment="1">
      <alignment horizontal="center" wrapText="1"/>
    </xf>
    <xf numFmtId="0" fontId="8" fillId="2" borderId="0" xfId="0" applyFont="1" applyFill="1"/>
    <xf numFmtId="164" fontId="6" fillId="2" borderId="0" xfId="1" applyNumberFormat="1" applyFont="1" applyFill="1" applyBorder="1" applyAlignment="1">
      <alignment horizontal="center" wrapText="1"/>
    </xf>
    <xf numFmtId="164" fontId="6" fillId="2" borderId="0" xfId="1" applyNumberFormat="1" applyFont="1" applyFill="1" applyBorder="1" applyAlignment="1">
      <alignment horizontal="left" wrapText="1"/>
    </xf>
    <xf numFmtId="0" fontId="7" fillId="2" borderId="0" xfId="0" applyFont="1" applyFill="1" applyBorder="1" applyAlignment="1">
      <alignment horizontal="left"/>
    </xf>
    <xf numFmtId="9" fontId="6" fillId="2" borderId="0" xfId="2" applyFont="1" applyFill="1" applyBorder="1" applyAlignment="1">
      <alignment horizontal="center" wrapText="1"/>
    </xf>
    <xf numFmtId="3" fontId="0" fillId="2" borderId="0" xfId="0" applyNumberFormat="1" applyFill="1"/>
    <xf numFmtId="4" fontId="0" fillId="2" borderId="0" xfId="0" applyNumberFormat="1" applyFill="1"/>
    <xf numFmtId="0" fontId="14" fillId="2" borderId="0" xfId="4" applyFont="1" applyFill="1" applyAlignment="1" applyProtection="1"/>
    <xf numFmtId="0" fontId="2" fillId="2" borderId="0" xfId="0" applyFont="1" applyFill="1"/>
    <xf numFmtId="0" fontId="15" fillId="2" borderId="0" xfId="0" applyFont="1" applyFill="1"/>
    <xf numFmtId="167" fontId="0" fillId="2" borderId="0" xfId="0" applyNumberFormat="1" applyFill="1"/>
    <xf numFmtId="0" fontId="12" fillId="2" borderId="0" xfId="0" applyFont="1" applyFill="1"/>
    <xf numFmtId="164" fontId="16" fillId="2" borderId="0" xfId="1" applyNumberFormat="1" applyFont="1" applyFill="1" applyBorder="1"/>
    <xf numFmtId="164" fontId="12" fillId="2" borderId="0" xfId="1" applyNumberFormat="1" applyFont="1" applyFill="1" applyBorder="1"/>
    <xf numFmtId="0" fontId="14" fillId="2" borderId="0" xfId="4" applyFont="1" applyFill="1" applyBorder="1" applyAlignment="1" applyProtection="1">
      <alignment horizontal="left"/>
    </xf>
    <xf numFmtId="164" fontId="0" fillId="2" borderId="0" xfId="0" applyNumberFormat="1" applyFill="1"/>
    <xf numFmtId="43" fontId="0" fillId="2" borderId="0" xfId="0" applyNumberFormat="1" applyFill="1"/>
    <xf numFmtId="0" fontId="19" fillId="0" borderId="0" xfId="0" applyFont="1" applyBorder="1" applyAlignment="1">
      <alignment horizontal="left" wrapText="1" readingOrder="1"/>
    </xf>
    <xf numFmtId="0" fontId="11" fillId="2" borderId="0" xfId="0" applyFont="1" applyFill="1" applyBorder="1" applyAlignment="1"/>
    <xf numFmtId="0" fontId="0" fillId="2" borderId="0" xfId="0" applyFill="1" applyBorder="1"/>
    <xf numFmtId="0" fontId="18" fillId="0" borderId="0" xfId="0" applyFont="1" applyBorder="1" applyAlignment="1">
      <alignment horizontal="center" vertical="center" wrapText="1" readingOrder="1"/>
    </xf>
    <xf numFmtId="0" fontId="20" fillId="0" borderId="0" xfId="0" applyFont="1" applyBorder="1" applyAlignment="1">
      <alignment horizontal="left" wrapText="1" readingOrder="1"/>
    </xf>
    <xf numFmtId="0" fontId="0" fillId="0" borderId="0" xfId="0" applyAlignment="1">
      <alignment horizontal="center"/>
    </xf>
    <xf numFmtId="0" fontId="5" fillId="4" borderId="1" xfId="3" applyFont="1" applyFill="1" applyBorder="1" applyAlignment="1">
      <alignment horizontal="center" vertical="center" wrapText="1"/>
    </xf>
    <xf numFmtId="0" fontId="21" fillId="0" borderId="0" xfId="0" applyFont="1" applyBorder="1" applyAlignment="1">
      <alignment horizontal="center" vertical="center" wrapText="1" readingOrder="1"/>
    </xf>
    <xf numFmtId="9" fontId="6" fillId="2" borderId="0" xfId="2" applyFont="1" applyFill="1" applyBorder="1" applyAlignment="1">
      <alignment wrapText="1"/>
    </xf>
    <xf numFmtId="0" fontId="24" fillId="0" borderId="0" xfId="0" applyFont="1" applyBorder="1" applyAlignment="1">
      <alignment horizontal="left" readingOrder="1"/>
    </xf>
    <xf numFmtId="168" fontId="24" fillId="0" borderId="0" xfId="0" applyNumberFormat="1" applyFont="1" applyBorder="1" applyAlignment="1">
      <alignment wrapText="1" readingOrder="1"/>
    </xf>
    <xf numFmtId="9" fontId="24" fillId="0" borderId="0" xfId="0" applyNumberFormat="1" applyFont="1" applyBorder="1" applyAlignment="1">
      <alignment horizontal="center" wrapText="1" readingOrder="1"/>
    </xf>
    <xf numFmtId="9" fontId="23" fillId="0" borderId="0" xfId="0" applyNumberFormat="1" applyFont="1" applyBorder="1" applyAlignment="1">
      <alignment horizontal="center" wrapText="1" readingOrder="1"/>
    </xf>
    <xf numFmtId="168" fontId="0" fillId="2" borderId="0" xfId="0" applyNumberFormat="1" applyFill="1"/>
    <xf numFmtId="0" fontId="13" fillId="0" borderId="0" xfId="0" applyFont="1" applyFill="1" applyAlignment="1"/>
    <xf numFmtId="0" fontId="0" fillId="0" borderId="0" xfId="0" applyFill="1"/>
    <xf numFmtId="0" fontId="0" fillId="0" borderId="0" xfId="0" applyFill="1" applyAlignment="1"/>
    <xf numFmtId="1" fontId="19" fillId="0" borderId="0" xfId="0" applyNumberFormat="1" applyFont="1" applyBorder="1" applyAlignment="1">
      <alignment horizontal="center" vertical="center" wrapText="1" readingOrder="1"/>
    </xf>
    <xf numFmtId="9" fontId="19" fillId="0" borderId="0" xfId="2" applyFont="1" applyBorder="1" applyAlignment="1">
      <alignment horizontal="center" vertical="center" wrapText="1" readingOrder="1"/>
    </xf>
    <xf numFmtId="9" fontId="24" fillId="0" borderId="0" xfId="0" applyNumberFormat="1" applyFont="1" applyBorder="1" applyAlignment="1">
      <alignment horizontal="right" wrapText="1" readingOrder="1"/>
    </xf>
    <xf numFmtId="10" fontId="0" fillId="2" borderId="0" xfId="0" applyNumberFormat="1" applyFill="1"/>
    <xf numFmtId="0" fontId="5" fillId="4" borderId="0" xfId="3" applyFont="1" applyFill="1" applyBorder="1" applyAlignment="1">
      <alignment horizontal="center" vertical="center" wrapText="1"/>
    </xf>
    <xf numFmtId="0" fontId="9" fillId="2" borderId="0" xfId="4" applyFill="1" applyAlignment="1" applyProtection="1"/>
    <xf numFmtId="0" fontId="13" fillId="2" borderId="0" xfId="0" applyFont="1" applyFill="1" applyAlignment="1">
      <alignment horizontal="left"/>
    </xf>
    <xf numFmtId="0" fontId="5" fillId="2" borderId="0"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4" xfId="3" applyFont="1" applyFill="1" applyBorder="1" applyAlignment="1">
      <alignment horizontal="center" vertical="center" wrapText="1"/>
    </xf>
    <xf numFmtId="1" fontId="6" fillId="4" borderId="0" xfId="3" applyNumberFormat="1" applyFont="1" applyFill="1" applyBorder="1" applyAlignment="1">
      <alignment horizontal="center" wrapText="1"/>
    </xf>
    <xf numFmtId="0" fontId="5" fillId="2" borderId="0" xfId="3" applyFont="1" applyFill="1" applyBorder="1" applyAlignment="1">
      <alignment horizontal="left" vertical="center" wrapText="1"/>
    </xf>
    <xf numFmtId="0" fontId="8" fillId="2" borderId="0" xfId="0" applyFont="1" applyFill="1" applyBorder="1"/>
    <xf numFmtId="1" fontId="8" fillId="2" borderId="0" xfId="0" applyNumberFormat="1" applyFont="1" applyFill="1" applyBorder="1"/>
    <xf numFmtId="0" fontId="19" fillId="2" borderId="0" xfId="0" applyFont="1" applyFill="1" applyBorder="1" applyAlignment="1">
      <alignment horizontal="left" wrapText="1" readingOrder="1"/>
    </xf>
    <xf numFmtId="0" fontId="27" fillId="2" borderId="0" xfId="0" applyFont="1" applyFill="1" applyAlignment="1"/>
    <xf numFmtId="0" fontId="17" fillId="0" borderId="0" xfId="0" applyFont="1" applyBorder="1" applyAlignment="1">
      <alignment horizontal="center" vertical="center" wrapText="1" readingOrder="1"/>
    </xf>
    <xf numFmtId="0" fontId="16" fillId="0" borderId="0" xfId="0" applyFont="1" applyBorder="1" applyAlignment="1">
      <alignment horizontal="left" wrapText="1" readingOrder="1"/>
    </xf>
    <xf numFmtId="1" fontId="16" fillId="0" borderId="0" xfId="0" applyNumberFormat="1" applyFont="1" applyBorder="1" applyAlignment="1">
      <alignment wrapText="1" readingOrder="1"/>
    </xf>
    <xf numFmtId="0" fontId="17" fillId="2" borderId="0" xfId="0" applyFont="1" applyFill="1" applyBorder="1" applyAlignment="1">
      <alignment horizontal="center" vertical="center" wrapText="1" readingOrder="1"/>
    </xf>
    <xf numFmtId="0" fontId="28" fillId="2" borderId="0" xfId="0" applyFont="1" applyFill="1" applyBorder="1" applyAlignment="1"/>
    <xf numFmtId="0" fontId="16" fillId="2" borderId="0" xfId="0" applyFont="1" applyFill="1" applyBorder="1" applyAlignment="1">
      <alignment horizontal="left" wrapText="1" readingOrder="1"/>
    </xf>
    <xf numFmtId="164" fontId="6" fillId="4" borderId="0" xfId="1" applyNumberFormat="1" applyFont="1" applyFill="1" applyBorder="1" applyAlignment="1">
      <alignment horizontal="left" wrapText="1"/>
    </xf>
    <xf numFmtId="164" fontId="6" fillId="2" borderId="2" xfId="1" applyNumberFormat="1" applyFont="1" applyFill="1" applyBorder="1" applyAlignment="1">
      <alignment horizontal="left" wrapText="1"/>
    </xf>
    <xf numFmtId="0" fontId="5" fillId="2" borderId="0" xfId="3" applyFont="1" applyFill="1" applyBorder="1" applyAlignment="1">
      <alignment horizontal="center" vertical="center" wrapText="1"/>
    </xf>
    <xf numFmtId="0" fontId="0" fillId="8" borderId="0" xfId="0" applyFill="1"/>
    <xf numFmtId="0" fontId="5" fillId="2" borderId="0" xfId="3" applyFont="1" applyFill="1" applyBorder="1" applyAlignment="1">
      <alignment horizontal="center" vertical="center" wrapText="1"/>
    </xf>
    <xf numFmtId="0" fontId="3" fillId="2" borderId="0" xfId="0" applyFont="1" applyFill="1" applyBorder="1" applyAlignment="1"/>
    <xf numFmtId="9" fontId="5" fillId="2" borderId="0" xfId="2" applyFont="1" applyFill="1" applyBorder="1" applyAlignment="1">
      <alignment horizontal="center" wrapText="1"/>
    </xf>
    <xf numFmtId="0" fontId="5" fillId="2" borderId="1" xfId="3" applyFont="1" applyFill="1" applyBorder="1" applyAlignment="1">
      <alignment horizontal="center" vertical="center" wrapText="1"/>
    </xf>
    <xf numFmtId="164" fontId="6" fillId="2" borderId="0" xfId="2" applyNumberFormat="1" applyFont="1" applyFill="1" applyBorder="1" applyAlignment="1">
      <alignment horizontal="center" wrapText="1"/>
    </xf>
    <xf numFmtId="0" fontId="17" fillId="2" borderId="0" xfId="0" applyFont="1" applyFill="1" applyBorder="1" applyAlignment="1">
      <alignment horizontal="center" vertical="center" wrapText="1" readingOrder="1"/>
    </xf>
    <xf numFmtId="0" fontId="5" fillId="2" borderId="0" xfId="3" applyFont="1" applyFill="1" applyBorder="1" applyAlignment="1">
      <alignment horizontal="center" vertical="center" wrapText="1"/>
    </xf>
    <xf numFmtId="0" fontId="17" fillId="4" borderId="4" xfId="0" applyFont="1" applyFill="1" applyBorder="1" applyAlignment="1">
      <alignment horizontal="center" vertical="center" wrapText="1" readingOrder="1"/>
    </xf>
    <xf numFmtId="0" fontId="29" fillId="2" borderId="0" xfId="0" applyFont="1" applyFill="1" applyAlignment="1"/>
    <xf numFmtId="0" fontId="21" fillId="4" borderId="4" xfId="0" applyFont="1" applyFill="1" applyBorder="1" applyAlignment="1">
      <alignment horizontal="center" vertical="center" wrapText="1" readingOrder="1"/>
    </xf>
    <xf numFmtId="0" fontId="14" fillId="2" borderId="0" xfId="4" applyFont="1" applyFill="1" applyAlignment="1" applyProtection="1">
      <alignment vertical="center"/>
    </xf>
    <xf numFmtId="43" fontId="0" fillId="2" borderId="0" xfId="0" applyNumberFormat="1" applyFill="1" applyBorder="1"/>
    <xf numFmtId="0" fontId="21" fillId="2" borderId="7" xfId="0" applyFont="1" applyFill="1" applyBorder="1" applyAlignment="1">
      <alignment horizontal="center" vertical="center" wrapText="1" readingOrder="1"/>
    </xf>
    <xf numFmtId="0" fontId="21" fillId="2" borderId="1" xfId="0" applyFont="1" applyFill="1" applyBorder="1" applyAlignment="1">
      <alignment horizontal="center" vertical="center" wrapText="1" readingOrder="1"/>
    </xf>
    <xf numFmtId="0" fontId="12" fillId="2" borderId="0" xfId="0" applyFont="1" applyFill="1" applyBorder="1"/>
    <xf numFmtId="0" fontId="3" fillId="3" borderId="0" xfId="1" applyNumberFormat="1" applyFont="1" applyFill="1" applyBorder="1" applyAlignment="1">
      <alignment horizontal="center" vertical="center" wrapText="1"/>
    </xf>
    <xf numFmtId="166" fontId="12" fillId="2" borderId="0" xfId="1" applyNumberFormat="1" applyFont="1" applyFill="1" applyBorder="1" applyAlignment="1">
      <alignment horizontal="left"/>
    </xf>
    <xf numFmtId="0" fontId="17" fillId="0" borderId="0" xfId="0" applyFont="1" applyBorder="1" applyAlignment="1">
      <alignment horizontal="left" vertical="center" wrapText="1" readingOrder="1"/>
    </xf>
    <xf numFmtId="166" fontId="3" fillId="3" borderId="0" xfId="1" applyNumberFormat="1" applyFont="1" applyFill="1" applyBorder="1" applyAlignment="1">
      <alignment horizontal="left" vertical="center" wrapText="1"/>
    </xf>
    <xf numFmtId="0" fontId="3" fillId="2" borderId="0" xfId="0" applyFont="1" applyFill="1" applyBorder="1" applyAlignment="1">
      <alignment horizontal="center" vertical="center"/>
    </xf>
    <xf numFmtId="0" fontId="5" fillId="2" borderId="0" xfId="3" applyFont="1" applyFill="1" applyBorder="1" applyAlignment="1">
      <alignment vertical="center" wrapText="1"/>
    </xf>
    <xf numFmtId="0" fontId="0" fillId="2" borderId="0" xfId="0" applyFill="1" applyBorder="1" applyAlignment="1">
      <alignment wrapText="1"/>
    </xf>
    <xf numFmtId="0" fontId="3" fillId="4" borderId="4" xfId="0" applyFont="1" applyFill="1" applyBorder="1" applyAlignment="1">
      <alignment horizontal="center" vertical="center"/>
    </xf>
    <xf numFmtId="0" fontId="3" fillId="9" borderId="4" xfId="1" applyNumberFormat="1" applyFont="1" applyFill="1" applyBorder="1" applyAlignment="1">
      <alignment horizontal="center" vertical="center" wrapText="1"/>
    </xf>
    <xf numFmtId="164" fontId="12" fillId="4" borderId="4" xfId="1" applyNumberFormat="1" applyFont="1" applyFill="1" applyBorder="1"/>
    <xf numFmtId="0" fontId="3" fillId="9" borderId="5" xfId="1"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164" fontId="6" fillId="4" borderId="1" xfId="1" applyNumberFormat="1" applyFont="1" applyFill="1" applyBorder="1" applyAlignment="1">
      <alignment horizontal="left" wrapText="1"/>
    </xf>
    <xf numFmtId="164" fontId="6" fillId="4" borderId="5" xfId="1" applyNumberFormat="1" applyFont="1" applyFill="1" applyBorder="1" applyAlignment="1">
      <alignment horizontal="left" wrapText="1"/>
    </xf>
    <xf numFmtId="164" fontId="6" fillId="2" borderId="1" xfId="1" applyNumberFormat="1" applyFont="1" applyFill="1" applyBorder="1" applyAlignment="1">
      <alignment horizontal="left" wrapText="1"/>
    </xf>
    <xf numFmtId="0" fontId="9" fillId="0" borderId="0" xfId="4" applyAlignment="1" applyProtection="1">
      <alignment vertical="center"/>
    </xf>
    <xf numFmtId="0" fontId="31" fillId="2" borderId="0" xfId="0" applyFont="1" applyFill="1"/>
    <xf numFmtId="0" fontId="33" fillId="2" borderId="0" xfId="4" applyFont="1" applyFill="1" applyAlignment="1" applyProtection="1"/>
    <xf numFmtId="0" fontId="21" fillId="0" borderId="0" xfId="0" applyFont="1" applyBorder="1" applyAlignment="1">
      <alignment horizontal="center" vertical="center" wrapText="1" readingOrder="1"/>
    </xf>
    <xf numFmtId="0" fontId="12" fillId="0" borderId="0" xfId="0" applyFont="1" applyFill="1" applyBorder="1" applyAlignment="1">
      <alignment horizontal="left"/>
    </xf>
    <xf numFmtId="0" fontId="19" fillId="0" borderId="0" xfId="0" applyFont="1" applyBorder="1" applyAlignment="1">
      <alignment horizontal="left" readingOrder="1"/>
    </xf>
    <xf numFmtId="164" fontId="6" fillId="4" borderId="0" xfId="1" applyNumberFormat="1" applyFont="1" applyFill="1" applyBorder="1" applyAlignment="1">
      <alignment horizontal="center" wrapText="1"/>
    </xf>
    <xf numFmtId="168" fontId="24" fillId="0" borderId="1" xfId="0" applyNumberFormat="1" applyFont="1" applyBorder="1" applyAlignment="1">
      <alignment wrapText="1" readingOrder="1"/>
    </xf>
    <xf numFmtId="0" fontId="34" fillId="0" borderId="0" xfId="0" applyFont="1" applyAlignment="1">
      <alignment horizontal="left" vertical="center" indent="4"/>
    </xf>
    <xf numFmtId="0" fontId="34" fillId="2" borderId="0" xfId="0" applyFont="1" applyFill="1" applyBorder="1" applyAlignment="1">
      <alignment vertical="center"/>
    </xf>
    <xf numFmtId="0" fontId="5" fillId="2" borderId="0" xfId="3" applyFont="1" applyFill="1" applyBorder="1" applyAlignment="1">
      <alignment horizontal="center" vertical="center" wrapText="1"/>
    </xf>
    <xf numFmtId="0" fontId="3" fillId="2" borderId="0" xfId="0" applyFont="1" applyFill="1" applyBorder="1" applyAlignment="1">
      <alignment horizontal="center" vertical="center"/>
    </xf>
    <xf numFmtId="0" fontId="0" fillId="0" borderId="0" xfId="0" applyAlignment="1">
      <alignment wrapText="1"/>
    </xf>
    <xf numFmtId="0" fontId="34" fillId="2" borderId="0" xfId="0" applyFont="1" applyFill="1" applyBorder="1" applyAlignment="1">
      <alignment horizontal="left" vertical="center" indent="4"/>
    </xf>
    <xf numFmtId="0" fontId="25" fillId="10" borderId="0" xfId="0" applyFont="1" applyFill="1" applyAlignment="1"/>
    <xf numFmtId="0" fontId="0" fillId="10" borderId="0" xfId="0" applyFill="1"/>
    <xf numFmtId="0" fontId="8" fillId="10" borderId="0" xfId="0" applyFont="1" applyFill="1"/>
    <xf numFmtId="0" fontId="22" fillId="15" borderId="0" xfId="0" applyFont="1" applyFill="1"/>
    <xf numFmtId="0" fontId="0" fillId="15" borderId="0" xfId="0" applyFill="1"/>
    <xf numFmtId="0" fontId="16" fillId="0" borderId="0" xfId="0" applyFont="1" applyAlignment="1">
      <alignment vertical="center"/>
    </xf>
    <xf numFmtId="0" fontId="18" fillId="4" borderId="0" xfId="0" applyFont="1" applyFill="1" applyBorder="1" applyAlignment="1">
      <alignment horizontal="center" vertical="center" wrapText="1" readingOrder="1"/>
    </xf>
    <xf numFmtId="1" fontId="19" fillId="4" borderId="0" xfId="0" applyNumberFormat="1" applyFont="1" applyFill="1" applyBorder="1" applyAlignment="1">
      <alignment horizontal="center" vertical="center" wrapText="1" readingOrder="1"/>
    </xf>
    <xf numFmtId="0" fontId="18" fillId="4" borderId="4" xfId="0" applyFont="1" applyFill="1" applyBorder="1" applyAlignment="1">
      <alignment horizontal="center" vertical="center" wrapText="1" readingOrder="1"/>
    </xf>
    <xf numFmtId="0" fontId="30" fillId="2" borderId="0" xfId="0" applyFont="1" applyFill="1" applyAlignment="1">
      <alignment horizontal="left" wrapText="1"/>
    </xf>
    <xf numFmtId="0" fontId="0" fillId="2" borderId="0" xfId="0" applyFill="1" applyAlignment="1">
      <alignment wrapText="1"/>
    </xf>
    <xf numFmtId="0" fontId="26" fillId="12" borderId="0" xfId="0" applyFont="1" applyFill="1" applyAlignment="1">
      <alignment horizontal="center" wrapText="1"/>
    </xf>
    <xf numFmtId="0" fontId="17" fillId="4" borderId="4" xfId="0" applyFont="1" applyFill="1" applyBorder="1" applyAlignment="1">
      <alignment horizontal="center" vertical="center" wrapText="1" readingOrder="1"/>
    </xf>
    <xf numFmtId="0" fontId="18" fillId="2" borderId="0" xfId="0" applyFont="1" applyFill="1" applyBorder="1" applyAlignment="1">
      <alignment horizontal="center" vertical="center" wrapText="1" readingOrder="1"/>
    </xf>
    <xf numFmtId="0" fontId="26" fillId="12" borderId="0" xfId="0" applyFont="1" applyFill="1" applyAlignment="1">
      <alignment horizontal="center" wrapText="1"/>
    </xf>
    <xf numFmtId="0" fontId="26" fillId="13" borderId="0" xfId="0" applyFont="1" applyFill="1" applyAlignment="1">
      <alignment horizontal="center" vertical="center" wrapText="1"/>
    </xf>
    <xf numFmtId="0" fontId="5" fillId="2" borderId="0" xfId="3" applyFont="1" applyFill="1" applyBorder="1" applyAlignment="1">
      <alignment horizontal="center" vertical="center" wrapText="1"/>
    </xf>
    <xf numFmtId="0" fontId="5" fillId="4" borderId="0"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18" fillId="2" borderId="1" xfId="0" applyFont="1" applyFill="1" applyBorder="1" applyAlignment="1">
      <alignment horizontal="center" vertical="center" wrapText="1" readingOrder="1"/>
    </xf>
    <xf numFmtId="0" fontId="12" fillId="4" borderId="0" xfId="0" applyFont="1" applyFill="1" applyAlignment="1">
      <alignment horizontal="center" vertical="center"/>
    </xf>
    <xf numFmtId="0" fontId="12" fillId="2" borderId="0" xfId="0" applyFont="1" applyFill="1" applyAlignment="1">
      <alignment horizontal="right" vertical="center"/>
    </xf>
    <xf numFmtId="0" fontId="26" fillId="2" borderId="0" xfId="0" applyFont="1" applyFill="1"/>
    <xf numFmtId="0" fontId="12" fillId="2" borderId="0" xfId="0" applyFont="1" applyFill="1" applyAlignment="1">
      <alignment horizontal="center" vertical="center"/>
    </xf>
    <xf numFmtId="0" fontId="2" fillId="2" borderId="0" xfId="0" applyFont="1" applyFill="1" applyBorder="1"/>
    <xf numFmtId="0" fontId="18" fillId="2" borderId="8" xfId="0" applyFont="1" applyFill="1" applyBorder="1" applyAlignment="1">
      <alignment horizontal="center" vertical="center" wrapText="1"/>
    </xf>
    <xf numFmtId="0" fontId="35" fillId="8" borderId="0" xfId="0" applyFont="1" applyFill="1" applyAlignment="1">
      <alignment vertical="top"/>
    </xf>
    <xf numFmtId="0" fontId="17" fillId="4" borderId="5"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36" fillId="12" borderId="0" xfId="0" applyFont="1" applyFill="1" applyAlignment="1"/>
    <xf numFmtId="0" fontId="0" fillId="11" borderId="9" xfId="0" applyFill="1" applyBorder="1"/>
    <xf numFmtId="0" fontId="12" fillId="4" borderId="6" xfId="0" applyFont="1" applyFill="1" applyBorder="1" applyAlignment="1">
      <alignment horizontal="center" vertical="center"/>
    </xf>
    <xf numFmtId="0" fontId="26" fillId="16" borderId="0" xfId="0" applyFont="1" applyFill="1" applyAlignment="1">
      <alignment horizontal="center" vertical="center" wrapText="1"/>
    </xf>
    <xf numFmtId="0" fontId="26" fillId="17" borderId="0" xfId="0" applyFont="1" applyFill="1" applyAlignment="1">
      <alignment horizontal="center" vertical="center" wrapText="1"/>
    </xf>
    <xf numFmtId="0" fontId="26" fillId="18" borderId="0" xfId="0" applyFont="1" applyFill="1" applyAlignment="1">
      <alignment horizontal="center" vertical="center" wrapText="1"/>
    </xf>
    <xf numFmtId="0" fontId="25" fillId="15" borderId="0" xfId="0" applyFont="1" applyFill="1" applyAlignment="1">
      <alignment horizontal="center" vertical="center" wrapText="1"/>
    </xf>
    <xf numFmtId="0" fontId="26" fillId="12" borderId="0" xfId="0" applyFont="1" applyFill="1" applyAlignment="1">
      <alignment horizontal="center" wrapText="1"/>
    </xf>
    <xf numFmtId="0" fontId="26" fillId="13" borderId="0" xfId="0" applyFont="1" applyFill="1" applyAlignment="1">
      <alignment horizontal="center" vertical="center" wrapText="1"/>
    </xf>
    <xf numFmtId="0" fontId="25" fillId="10" borderId="0" xfId="0" applyFont="1" applyFill="1" applyAlignment="1">
      <alignment horizontal="center" vertical="center" wrapText="1"/>
    </xf>
    <xf numFmtId="0" fontId="18" fillId="4" borderId="0" xfId="0" applyFont="1" applyFill="1" applyBorder="1" applyAlignment="1">
      <alignment horizontal="center" vertical="center" wrapText="1" readingOrder="1"/>
    </xf>
    <xf numFmtId="0" fontId="18" fillId="4" borderId="4" xfId="0" applyFont="1" applyFill="1" applyBorder="1" applyAlignment="1">
      <alignment horizontal="center" vertical="center" wrapText="1" readingOrder="1"/>
    </xf>
    <xf numFmtId="0" fontId="12" fillId="4" borderId="2" xfId="0" applyFont="1" applyFill="1" applyBorder="1" applyAlignment="1">
      <alignment horizontal="center" vertical="center"/>
    </xf>
    <xf numFmtId="0" fontId="5" fillId="2" borderId="7" xfId="3" applyFont="1" applyFill="1" applyBorder="1" applyAlignment="1">
      <alignment horizontal="center" vertical="center" wrapText="1"/>
    </xf>
    <xf numFmtId="0" fontId="35" fillId="13" borderId="0" xfId="0" applyFont="1" applyFill="1" applyAlignment="1">
      <alignment horizontal="left" vertical="top" wrapText="1"/>
    </xf>
    <xf numFmtId="0" fontId="5" fillId="13" borderId="0" xfId="3" applyFont="1" applyFill="1" applyBorder="1" applyAlignment="1">
      <alignment horizontal="center" vertical="center" wrapText="1"/>
    </xf>
    <xf numFmtId="0" fontId="2" fillId="13" borderId="0" xfId="0" applyFont="1" applyFill="1"/>
    <xf numFmtId="0" fontId="37" fillId="2" borderId="0" xfId="3" applyFont="1" applyFill="1" applyBorder="1" applyAlignment="1">
      <alignment horizontal="center" vertical="center" wrapText="1"/>
    </xf>
    <xf numFmtId="0" fontId="37" fillId="2" borderId="4" xfId="3" applyFont="1" applyFill="1" applyBorder="1" applyAlignment="1">
      <alignment horizontal="center" vertical="center" wrapText="1"/>
    </xf>
    <xf numFmtId="0" fontId="12" fillId="4" borderId="4" xfId="0" applyFont="1" applyFill="1" applyBorder="1" applyAlignment="1">
      <alignment horizontal="center" vertical="center"/>
    </xf>
    <xf numFmtId="0" fontId="12" fillId="2" borderId="0" xfId="0" applyFont="1" applyFill="1" applyAlignment="1">
      <alignment horizontal="center"/>
    </xf>
    <xf numFmtId="9" fontId="12" fillId="2" borderId="0" xfId="0" applyNumberFormat="1" applyFont="1" applyFill="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alignment horizontal="center"/>
    </xf>
    <xf numFmtId="0" fontId="3" fillId="2" borderId="0" xfId="0" applyFont="1" applyFill="1" applyAlignment="1">
      <alignment horizontal="center"/>
    </xf>
    <xf numFmtId="0" fontId="12" fillId="2" borderId="2" xfId="0" applyFont="1" applyFill="1" applyBorder="1" applyAlignment="1">
      <alignment horizontal="center" vertical="center"/>
    </xf>
    <xf numFmtId="0" fontId="3" fillId="13" borderId="0" xfId="0" applyFont="1" applyFill="1" applyAlignment="1">
      <alignment horizontal="center" vertical="center" wrapText="1"/>
    </xf>
    <xf numFmtId="0" fontId="0" fillId="11" borderId="0" xfId="0" applyFill="1" applyBorder="1"/>
    <xf numFmtId="0" fontId="18" fillId="2" borderId="0" xfId="0" applyFont="1" applyFill="1" applyBorder="1" applyAlignment="1">
      <alignment horizontal="center" vertical="center" wrapText="1"/>
    </xf>
    <xf numFmtId="0" fontId="26" fillId="14" borderId="0" xfId="0" applyFont="1" applyFill="1" applyAlignment="1">
      <alignment horizontal="left" vertical="center" wrapText="1"/>
    </xf>
    <xf numFmtId="0" fontId="26" fillId="14" borderId="0" xfId="0" applyFont="1" applyFill="1" applyBorder="1" applyAlignment="1">
      <alignment horizontal="left" vertical="center" wrapText="1"/>
    </xf>
    <xf numFmtId="0" fontId="26" fillId="14" borderId="10" xfId="0" applyFont="1" applyFill="1" applyBorder="1" applyAlignment="1">
      <alignment horizontal="left" vertical="center" wrapText="1"/>
    </xf>
    <xf numFmtId="0" fontId="2" fillId="14" borderId="0" xfId="0" applyFont="1" applyFill="1" applyBorder="1" applyAlignment="1">
      <alignment horizontal="left" vertical="center" wrapText="1"/>
    </xf>
    <xf numFmtId="0" fontId="2" fillId="14" borderId="0" xfId="0" applyFont="1" applyFill="1" applyAlignment="1">
      <alignment horizontal="left" vertical="center" wrapText="1"/>
    </xf>
    <xf numFmtId="0" fontId="3" fillId="3" borderId="7" xfId="1" applyNumberFormat="1" applyFont="1" applyFill="1" applyBorder="1" applyAlignment="1">
      <alignment horizontal="center" vertical="center" wrapText="1"/>
    </xf>
    <xf numFmtId="0" fontId="3" fillId="13" borderId="0" xfId="0" applyFont="1" applyFill="1" applyAlignment="1">
      <alignment vertical="center" wrapText="1"/>
    </xf>
    <xf numFmtId="0" fontId="5" fillId="13" borderId="0" xfId="3" applyFont="1" applyFill="1" applyBorder="1" applyAlignment="1">
      <alignment vertical="center" wrapText="1"/>
    </xf>
    <xf numFmtId="3" fontId="6" fillId="4" borderId="0" xfId="3" applyNumberFormat="1" applyFont="1" applyFill="1" applyBorder="1" applyAlignment="1">
      <alignment horizontal="center" vertical="center" wrapText="1"/>
    </xf>
    <xf numFmtId="3" fontId="6" fillId="4" borderId="6" xfId="3" applyNumberFormat="1" applyFont="1" applyFill="1" applyBorder="1" applyAlignment="1">
      <alignment horizontal="center" vertical="center" wrapText="1"/>
    </xf>
    <xf numFmtId="3" fontId="6" fillId="2" borderId="0" xfId="3" applyNumberFormat="1" applyFont="1" applyFill="1" applyBorder="1" applyAlignment="1">
      <alignment horizontal="center" vertical="center" wrapText="1"/>
    </xf>
    <xf numFmtId="3" fontId="12" fillId="9" borderId="4" xfId="1" applyNumberFormat="1" applyFont="1" applyFill="1" applyBorder="1" applyAlignment="1">
      <alignment horizontal="center" vertical="center" wrapText="1"/>
    </xf>
    <xf numFmtId="3" fontId="12" fillId="3" borderId="0" xfId="1" applyNumberFormat="1" applyFont="1" applyFill="1" applyBorder="1" applyAlignment="1">
      <alignment horizontal="center" vertical="center" wrapText="1"/>
    </xf>
    <xf numFmtId="0" fontId="2" fillId="18" borderId="0" xfId="0" applyFont="1" applyFill="1" applyAlignment="1">
      <alignment horizontal="left" vertical="center"/>
    </xf>
    <xf numFmtId="0" fontId="18" fillId="2" borderId="7" xfId="0" applyFont="1" applyFill="1" applyBorder="1" applyAlignment="1">
      <alignment horizontal="center" vertical="center" wrapText="1" readingOrder="1"/>
    </xf>
    <xf numFmtId="0" fontId="21" fillId="4" borderId="5" xfId="0" applyFont="1" applyFill="1" applyBorder="1" applyAlignment="1">
      <alignment horizontal="center" vertical="center" wrapText="1" readingOrder="1"/>
    </xf>
    <xf numFmtId="0" fontId="12" fillId="18" borderId="0" xfId="0" applyFont="1" applyFill="1" applyAlignment="1">
      <alignment horizontal="left" vertical="center" wrapText="1"/>
    </xf>
    <xf numFmtId="0" fontId="12" fillId="13" borderId="0" xfId="0" applyFont="1" applyFill="1"/>
    <xf numFmtId="1" fontId="6" fillId="4" borderId="0" xfId="3" applyNumberFormat="1" applyFont="1" applyFill="1" applyBorder="1" applyAlignment="1">
      <alignment horizontal="center" vertical="center" wrapText="1"/>
    </xf>
    <xf numFmtId="1" fontId="6" fillId="4" borderId="6" xfId="3" applyNumberFormat="1" applyFont="1" applyFill="1" applyBorder="1" applyAlignment="1">
      <alignment horizontal="center" vertical="center" wrapText="1"/>
    </xf>
    <xf numFmtId="1" fontId="6" fillId="2" borderId="0" xfId="3" applyNumberFormat="1" applyFont="1" applyFill="1" applyBorder="1" applyAlignment="1">
      <alignment horizontal="center" vertical="center" wrapText="1"/>
    </xf>
    <xf numFmtId="9" fontId="6" fillId="2" borderId="2" xfId="3" applyNumberFormat="1" applyFont="1" applyFill="1" applyBorder="1" applyAlignment="1">
      <alignment horizontal="center" vertical="center" wrapText="1"/>
    </xf>
    <xf numFmtId="1" fontId="6" fillId="4" borderId="2" xfId="3" applyNumberFormat="1" applyFont="1" applyFill="1" applyBorder="1" applyAlignment="1">
      <alignment horizontal="center" vertical="center" wrapText="1"/>
    </xf>
    <xf numFmtId="1" fontId="6" fillId="2" borderId="2" xfId="3" applyNumberFormat="1" applyFont="1" applyFill="1" applyBorder="1" applyAlignment="1">
      <alignment horizontal="center" vertical="center" wrapText="1"/>
    </xf>
    <xf numFmtId="9" fontId="12" fillId="2" borderId="0" xfId="0" applyNumberFormat="1" applyFont="1" applyFill="1" applyBorder="1" applyAlignment="1">
      <alignment horizontal="center" vertical="center" wrapText="1"/>
    </xf>
    <xf numFmtId="0" fontId="21" fillId="2" borderId="3" xfId="0" applyFont="1" applyFill="1" applyBorder="1" applyAlignment="1">
      <alignment vertical="center" wrapText="1" readingOrder="1"/>
    </xf>
    <xf numFmtId="168" fontId="12" fillId="2" borderId="0" xfId="0" applyNumberFormat="1" applyFont="1" applyFill="1" applyBorder="1" applyAlignment="1">
      <alignment horizontal="center" vertical="center" wrapText="1"/>
    </xf>
    <xf numFmtId="168" fontId="12" fillId="4" borderId="4" xfId="0" applyNumberFormat="1" applyFont="1" applyFill="1" applyBorder="1" applyAlignment="1">
      <alignment horizontal="center" vertical="center" wrapText="1"/>
    </xf>
    <xf numFmtId="0" fontId="38" fillId="0" borderId="0" xfId="0" applyFont="1"/>
    <xf numFmtId="0" fontId="20" fillId="19" borderId="0" xfId="0" applyFont="1" applyFill="1" applyAlignment="1">
      <alignment vertical="center" wrapText="1"/>
    </xf>
    <xf numFmtId="0" fontId="5" fillId="0" borderId="1" xfId="3" applyFont="1" applyFill="1" applyBorder="1" applyAlignment="1">
      <alignment horizontal="center" vertical="center" wrapText="1"/>
    </xf>
    <xf numFmtId="164" fontId="6" fillId="0" borderId="0" xfId="1" applyNumberFormat="1" applyFont="1" applyFill="1" applyBorder="1" applyAlignment="1">
      <alignment wrapText="1"/>
    </xf>
    <xf numFmtId="0" fontId="39" fillId="20" borderId="1" xfId="0" applyFont="1" applyFill="1" applyBorder="1" applyAlignment="1">
      <alignment horizontal="center" vertical="center" wrapText="1"/>
    </xf>
    <xf numFmtId="0" fontId="5" fillId="0" borderId="7" xfId="3" applyFont="1" applyFill="1" applyBorder="1" applyAlignment="1">
      <alignment horizontal="center" vertical="center" wrapText="1"/>
    </xf>
    <xf numFmtId="3" fontId="20" fillId="20" borderId="0" xfId="0" applyNumberFormat="1" applyFont="1" applyFill="1" applyAlignment="1">
      <alignment horizontal="center" wrapText="1"/>
    </xf>
    <xf numFmtId="3" fontId="20" fillId="20" borderId="6" xfId="0" applyNumberFormat="1" applyFont="1" applyFill="1" applyBorder="1" applyAlignment="1">
      <alignment horizontal="center" wrapText="1"/>
    </xf>
    <xf numFmtId="0" fontId="40" fillId="2" borderId="0" xfId="0" applyFont="1" applyFill="1"/>
    <xf numFmtId="0" fontId="41" fillId="2" borderId="0" xfId="0" applyFont="1" applyFill="1"/>
    <xf numFmtId="0" fontId="42" fillId="2" borderId="0" xfId="0" applyFont="1" applyFill="1"/>
    <xf numFmtId="0" fontId="42" fillId="21" borderId="11" xfId="0" applyFont="1" applyFill="1" applyBorder="1"/>
    <xf numFmtId="0" fontId="41" fillId="2" borderId="0" xfId="0" applyFont="1" applyFill="1" applyAlignment="1">
      <alignment horizontal="center" vertical="center"/>
    </xf>
    <xf numFmtId="0" fontId="42" fillId="2" borderId="0" xfId="0" applyFont="1" applyFill="1" applyBorder="1" applyAlignment="1">
      <alignment horizontal="center" vertical="center"/>
    </xf>
    <xf numFmtId="0" fontId="44" fillId="2" borderId="0" xfId="0" applyFont="1" applyFill="1" applyAlignment="1">
      <alignment horizontal="left" vertical="center"/>
    </xf>
    <xf numFmtId="0" fontId="36" fillId="8" borderId="0" xfId="0" applyFont="1" applyFill="1" applyAlignment="1">
      <alignment vertical="center"/>
    </xf>
    <xf numFmtId="0" fontId="45" fillId="8" borderId="0" xfId="0" applyFont="1" applyFill="1" applyAlignment="1"/>
    <xf numFmtId="0" fontId="2" fillId="2" borderId="0" xfId="0" applyFont="1" applyFill="1" applyAlignment="1">
      <alignment vertical="center"/>
    </xf>
    <xf numFmtId="0" fontId="14" fillId="8" borderId="0" xfId="4" applyFont="1" applyFill="1" applyAlignment="1" applyProtection="1">
      <alignment vertical="center"/>
    </xf>
    <xf numFmtId="0" fontId="14" fillId="13" borderId="0" xfId="4" applyFont="1" applyFill="1" applyAlignment="1" applyProtection="1">
      <alignment vertical="center"/>
    </xf>
    <xf numFmtId="0" fontId="14" fillId="11" borderId="0" xfId="4" applyFont="1" applyFill="1" applyAlignment="1" applyProtection="1">
      <alignment vertical="center"/>
    </xf>
    <xf numFmtId="0" fontId="14" fillId="14" borderId="0" xfId="4" applyFont="1" applyFill="1" applyAlignment="1" applyProtection="1">
      <alignment vertical="center"/>
    </xf>
    <xf numFmtId="0" fontId="14" fillId="12" borderId="0" xfId="4" applyFont="1" applyFill="1" applyAlignment="1" applyProtection="1">
      <alignment vertical="center"/>
    </xf>
    <xf numFmtId="0" fontId="26" fillId="12" borderId="0" xfId="0" applyFont="1" applyFill="1" applyAlignment="1">
      <alignment horizontal="left" vertical="center" wrapText="1"/>
    </xf>
    <xf numFmtId="0" fontId="29" fillId="2" borderId="0" xfId="0" applyFont="1" applyFill="1" applyAlignment="1">
      <alignment horizontal="center"/>
    </xf>
    <xf numFmtId="0" fontId="26" fillId="22" borderId="0" xfId="0" applyFont="1" applyFill="1" applyAlignment="1">
      <alignment vertical="center"/>
    </xf>
    <xf numFmtId="0" fontId="14" fillId="22" borderId="0" xfId="4" applyFont="1" applyFill="1" applyAlignment="1" applyProtection="1">
      <alignment vertical="center"/>
    </xf>
    <xf numFmtId="0" fontId="15" fillId="2" borderId="0" xfId="0" applyFont="1" applyFill="1" applyAlignment="1">
      <alignment vertical="center"/>
    </xf>
    <xf numFmtId="0" fontId="43" fillId="10" borderId="0" xfId="0" applyFont="1" applyFill="1" applyAlignment="1"/>
    <xf numFmtId="0" fontId="47" fillId="10" borderId="0" xfId="0" applyFont="1" applyFill="1"/>
    <xf numFmtId="0" fontId="47" fillId="2" borderId="0" xfId="0" applyFont="1" applyFill="1"/>
    <xf numFmtId="0" fontId="41" fillId="10" borderId="0" xfId="0" applyFont="1" applyFill="1"/>
    <xf numFmtId="0" fontId="43" fillId="15" borderId="0" xfId="0" applyFont="1" applyFill="1" applyAlignment="1">
      <alignment vertical="center"/>
    </xf>
    <xf numFmtId="0" fontId="48" fillId="15" borderId="0" xfId="0" applyFont="1" applyFill="1"/>
    <xf numFmtId="0" fontId="47" fillId="15" borderId="0" xfId="0" applyFont="1" applyFill="1"/>
    <xf numFmtId="0" fontId="47" fillId="15" borderId="0" xfId="0" applyFont="1" applyFill="1" applyAlignment="1">
      <alignment vertical="center"/>
    </xf>
    <xf numFmtId="0" fontId="47" fillId="0" borderId="0" xfId="0" applyFont="1" applyFill="1"/>
    <xf numFmtId="0" fontId="47" fillId="15" borderId="0" xfId="0" applyFont="1" applyFill="1" applyAlignment="1">
      <alignment horizontal="center"/>
    </xf>
    <xf numFmtId="0" fontId="47" fillId="0" borderId="0" xfId="0" applyFont="1"/>
    <xf numFmtId="0" fontId="11" fillId="2" borderId="0" xfId="0" applyFont="1" applyFill="1" applyAlignment="1">
      <alignment vertical="center"/>
    </xf>
    <xf numFmtId="0" fontId="42" fillId="23" borderId="0" xfId="0" applyFont="1" applyFill="1" applyAlignment="1">
      <alignment horizontal="center" vertical="center" wrapText="1"/>
    </xf>
    <xf numFmtId="0" fontId="2" fillId="23" borderId="0" xfId="0" applyFont="1" applyFill="1"/>
    <xf numFmtId="0" fontId="14" fillId="23" borderId="0" xfId="4" applyFont="1" applyFill="1" applyAlignment="1" applyProtection="1">
      <alignment vertical="center"/>
    </xf>
    <xf numFmtId="0" fontId="13" fillId="11" borderId="0" xfId="0" applyFont="1" applyFill="1" applyAlignment="1"/>
    <xf numFmtId="0" fontId="0" fillId="11" borderId="0" xfId="0" applyFill="1"/>
    <xf numFmtId="0" fontId="13" fillId="13" borderId="0" xfId="0" applyFont="1" applyFill="1" applyAlignment="1"/>
    <xf numFmtId="0" fontId="0" fillId="13" borderId="0" xfId="0" applyFill="1"/>
    <xf numFmtId="0" fontId="13" fillId="14" borderId="0" xfId="0" applyFont="1" applyFill="1" applyAlignment="1"/>
    <xf numFmtId="0" fontId="0" fillId="14" borderId="0" xfId="0" applyFill="1"/>
    <xf numFmtId="0" fontId="13" fillId="12" borderId="0" xfId="0" applyFont="1" applyFill="1" applyAlignment="1"/>
    <xf numFmtId="0" fontId="0" fillId="12" borderId="0" xfId="0" applyFill="1"/>
    <xf numFmtId="0" fontId="8" fillId="12" borderId="0" xfId="0" applyFont="1" applyFill="1"/>
    <xf numFmtId="0" fontId="13" fillId="17" borderId="0" xfId="0" applyFont="1" applyFill="1" applyAlignment="1"/>
    <xf numFmtId="0" fontId="0" fillId="17" borderId="0" xfId="0" applyFill="1"/>
    <xf numFmtId="0" fontId="13" fillId="16" borderId="0" xfId="0" applyFont="1" applyFill="1" applyAlignment="1"/>
    <xf numFmtId="0" fontId="0" fillId="16" borderId="0" xfId="0" applyFill="1"/>
    <xf numFmtId="0" fontId="13" fillId="18" borderId="0" xfId="0" applyFont="1" applyFill="1" applyAlignment="1"/>
    <xf numFmtId="0" fontId="0" fillId="18" borderId="0" xfId="0" applyFill="1"/>
    <xf numFmtId="0" fontId="15" fillId="4" borderId="0" xfId="0" applyFont="1" applyFill="1" applyAlignment="1">
      <alignment vertical="center"/>
    </xf>
    <xf numFmtId="0" fontId="2" fillId="8" borderId="0" xfId="0" applyFont="1" applyFill="1"/>
    <xf numFmtId="0" fontId="2" fillId="24" borderId="0" xfId="0" applyFont="1" applyFill="1"/>
    <xf numFmtId="21" fontId="2" fillId="24" borderId="0" xfId="0" applyNumberFormat="1" applyFont="1" applyFill="1"/>
    <xf numFmtId="0" fontId="2" fillId="5" borderId="0" xfId="0" applyFont="1" applyFill="1"/>
    <xf numFmtId="0" fontId="5" fillId="2" borderId="0" xfId="3" applyFont="1" applyFill="1" applyBorder="1" applyAlignment="1">
      <alignment horizontal="center" vertical="center" wrapText="1"/>
    </xf>
    <xf numFmtId="0" fontId="5" fillId="4" borderId="0"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0" fillId="0" borderId="0" xfId="0" applyAlignment="1">
      <alignment vertical="top" wrapText="1" readingOrder="1"/>
    </xf>
    <xf numFmtId="0" fontId="26" fillId="8" borderId="0" xfId="0" applyFont="1" applyFill="1" applyAlignment="1">
      <alignment horizontal="center" vertical="center"/>
    </xf>
    <xf numFmtId="0" fontId="43" fillId="5" borderId="0" xfId="0" applyFont="1" applyFill="1" applyAlignment="1">
      <alignment horizontal="center" vertical="center" wrapText="1"/>
    </xf>
    <xf numFmtId="0" fontId="26" fillId="14" borderId="0" xfId="0" applyFont="1" applyFill="1" applyAlignment="1">
      <alignment horizontal="left" vertical="center" wrapText="1"/>
    </xf>
    <xf numFmtId="0" fontId="26" fillId="16" borderId="0" xfId="0" applyFont="1" applyFill="1" applyAlignment="1">
      <alignment horizontal="left" vertical="center" wrapText="1"/>
    </xf>
    <xf numFmtId="0" fontId="26" fillId="17" borderId="0" xfId="0" applyFont="1" applyFill="1" applyAlignment="1">
      <alignment horizontal="left" vertical="center" wrapText="1"/>
    </xf>
    <xf numFmtId="0" fontId="26" fillId="18" borderId="0" xfId="0" applyFont="1" applyFill="1" applyAlignment="1">
      <alignment horizontal="left" vertical="center" wrapText="1"/>
    </xf>
    <xf numFmtId="0" fontId="26" fillId="6" borderId="0" xfId="0" applyFont="1" applyFill="1" applyAlignment="1">
      <alignment horizontal="left" vertical="center" wrapText="1"/>
    </xf>
    <xf numFmtId="0" fontId="26" fillId="7" borderId="0" xfId="0" applyFont="1" applyFill="1" applyAlignment="1">
      <alignment horizontal="left" vertical="center" wrapText="1"/>
    </xf>
    <xf numFmtId="0" fontId="43" fillId="15" borderId="0" xfId="0" applyFont="1" applyFill="1" applyAlignment="1">
      <alignment horizontal="center" vertical="center" wrapText="1"/>
    </xf>
    <xf numFmtId="0" fontId="26" fillId="13" borderId="0" xfId="0" applyFont="1" applyFill="1" applyAlignment="1">
      <alignment horizontal="left" vertical="center" wrapText="1"/>
    </xf>
    <xf numFmtId="0" fontId="26" fillId="11" borderId="0" xfId="0" applyFont="1" applyFill="1" applyAlignment="1">
      <alignment horizontal="left" vertical="center" wrapText="1"/>
    </xf>
    <xf numFmtId="0" fontId="43" fillId="10" borderId="0" xfId="0" applyFont="1" applyFill="1" applyAlignment="1">
      <alignment horizontal="center" vertical="center" wrapText="1"/>
    </xf>
    <xf numFmtId="0" fontId="2" fillId="7" borderId="0" xfId="0" applyFont="1" applyFill="1" applyAlignment="1">
      <alignment horizontal="left" vertical="center"/>
    </xf>
    <xf numFmtId="0" fontId="14" fillId="18" borderId="0" xfId="4" applyFont="1" applyFill="1" applyAlignment="1" applyProtection="1">
      <alignment horizontal="left" vertical="center"/>
    </xf>
    <xf numFmtId="0" fontId="14" fillId="17" borderId="0" xfId="4" applyFont="1" applyFill="1" applyAlignment="1" applyProtection="1">
      <alignment horizontal="left" vertical="center"/>
    </xf>
    <xf numFmtId="0" fontId="14" fillId="16" borderId="0" xfId="4" applyFont="1" applyFill="1" applyAlignment="1" applyProtection="1">
      <alignment horizontal="left" vertical="center"/>
    </xf>
    <xf numFmtId="0" fontId="2" fillId="6" borderId="0" xfId="0" applyFont="1" applyFill="1" applyAlignment="1">
      <alignment horizontal="left" vertical="center"/>
    </xf>
    <xf numFmtId="0" fontId="3" fillId="18" borderId="0" xfId="0" applyFont="1" applyFill="1" applyAlignment="1">
      <alignment horizontal="center"/>
    </xf>
    <xf numFmtId="0" fontId="21" fillId="2" borderId="0" xfId="0" applyFont="1" applyFill="1" applyBorder="1" applyAlignment="1">
      <alignment horizontal="center" vertical="center" wrapText="1" readingOrder="1"/>
    </xf>
    <xf numFmtId="0" fontId="42" fillId="18" borderId="0" xfId="0" applyFont="1" applyFill="1" applyAlignment="1">
      <alignment horizontal="center" vertical="center" wrapText="1"/>
    </xf>
    <xf numFmtId="0" fontId="46" fillId="16" borderId="0" xfId="4" applyFont="1" applyFill="1" applyAlignment="1" applyProtection="1">
      <alignment horizontal="left" vertical="center"/>
    </xf>
    <xf numFmtId="0" fontId="46" fillId="17" borderId="0" xfId="4" applyFont="1" applyFill="1" applyAlignment="1" applyProtection="1">
      <alignment horizontal="left" vertical="center"/>
    </xf>
    <xf numFmtId="0" fontId="46" fillId="18" borderId="0" xfId="4" applyFont="1" applyFill="1" applyAlignment="1" applyProtection="1">
      <alignment horizontal="left" vertical="center"/>
    </xf>
    <xf numFmtId="0" fontId="5" fillId="16" borderId="0" xfId="3" applyFont="1" applyFill="1" applyBorder="1" applyAlignment="1">
      <alignment horizontal="center" vertical="center" wrapText="1"/>
    </xf>
    <xf numFmtId="0" fontId="5" fillId="4" borderId="0"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3" fillId="13" borderId="0" xfId="0" applyFont="1" applyFill="1" applyAlignment="1">
      <alignment horizontal="center" vertical="center" wrapText="1"/>
    </xf>
    <xf numFmtId="0" fontId="5" fillId="13" borderId="0" xfId="3" applyFont="1" applyFill="1" applyBorder="1" applyAlignment="1">
      <alignment horizontal="center" vertical="center" wrapText="1"/>
    </xf>
    <xf numFmtId="0" fontId="42" fillId="16" borderId="0" xfId="0" applyFont="1" applyFill="1" applyAlignment="1">
      <alignment horizontal="center" vertical="center" wrapText="1"/>
    </xf>
    <xf numFmtId="0" fontId="42" fillId="17" borderId="0" xfId="0" applyFont="1" applyFill="1" applyAlignment="1">
      <alignment horizontal="center" vertical="center" wrapText="1"/>
    </xf>
    <xf numFmtId="0" fontId="17" fillId="14" borderId="0" xfId="0" applyFont="1" applyFill="1" applyBorder="1" applyAlignment="1">
      <alignment horizontal="center" vertical="center" wrapText="1" readingOrder="1"/>
    </xf>
    <xf numFmtId="0" fontId="0" fillId="14" borderId="0" xfId="0" applyFill="1" applyBorder="1" applyAlignment="1">
      <alignment wrapText="1"/>
    </xf>
    <xf numFmtId="0" fontId="3" fillId="2" borderId="0" xfId="0" applyFont="1" applyFill="1" applyBorder="1" applyAlignment="1">
      <alignment horizontal="center" vertical="center"/>
    </xf>
    <xf numFmtId="0" fontId="42" fillId="14" borderId="0" xfId="0" applyFont="1" applyFill="1" applyAlignment="1">
      <alignment horizontal="center" vertical="center" wrapText="1"/>
    </xf>
    <xf numFmtId="0" fontId="49" fillId="8" borderId="0" xfId="4" applyFont="1" applyFill="1" applyAlignment="1" applyProtection="1">
      <alignment horizontal="center" vertical="center"/>
    </xf>
    <xf numFmtId="0" fontId="42" fillId="11" borderId="0" xfId="0" applyFont="1" applyFill="1" applyAlignment="1">
      <alignment horizontal="center" vertical="center" wrapText="1"/>
    </xf>
    <xf numFmtId="0" fontId="17" fillId="11" borderId="0" xfId="0" applyFont="1" applyFill="1" applyBorder="1" applyAlignment="1">
      <alignment horizontal="center" vertical="center" wrapText="1" readingOrder="1"/>
    </xf>
    <xf numFmtId="0" fontId="17" fillId="2" borderId="0" xfId="0" applyFont="1" applyFill="1" applyBorder="1" applyAlignment="1">
      <alignment horizontal="center" vertical="center" wrapText="1" readingOrder="1"/>
    </xf>
    <xf numFmtId="0" fontId="3" fillId="11" borderId="0" xfId="0" applyFont="1" applyFill="1" applyAlignment="1">
      <alignment horizontal="center" vertical="center" wrapText="1"/>
    </xf>
    <xf numFmtId="0" fontId="17" fillId="4" borderId="0" xfId="0" applyFont="1" applyFill="1" applyBorder="1" applyAlignment="1">
      <alignment horizontal="center" vertical="center" wrapText="1" readingOrder="1"/>
    </xf>
    <xf numFmtId="0" fontId="17" fillId="4" borderId="4" xfId="0" applyFont="1" applyFill="1" applyBorder="1" applyAlignment="1">
      <alignment horizontal="center" vertical="center" wrapText="1" readingOrder="1"/>
    </xf>
    <xf numFmtId="0" fontId="17" fillId="0" borderId="3" xfId="0" applyFont="1" applyBorder="1" applyAlignment="1">
      <alignment horizontal="center" vertical="center" wrapText="1" readingOrder="1"/>
    </xf>
    <xf numFmtId="0" fontId="17" fillId="0" borderId="0" xfId="0" applyFont="1" applyBorder="1" applyAlignment="1">
      <alignment horizontal="center" vertical="center" wrapText="1" readingOrder="1"/>
    </xf>
    <xf numFmtId="0" fontId="50" fillId="11" borderId="9" xfId="0" applyFont="1" applyFill="1" applyBorder="1" applyAlignment="1">
      <alignment horizontal="left" vertical="center" wrapText="1"/>
    </xf>
    <xf numFmtId="0" fontId="50" fillId="11" borderId="0" xfId="0" applyFont="1" applyFill="1" applyBorder="1" applyAlignment="1">
      <alignment horizontal="left" vertical="center" wrapText="1"/>
    </xf>
    <xf numFmtId="0" fontId="3" fillId="8" borderId="0" xfId="0" applyFont="1" applyFill="1" applyAlignment="1">
      <alignment horizontal="center" vertical="center" wrapText="1"/>
    </xf>
    <xf numFmtId="0" fontId="17" fillId="2" borderId="3" xfId="0" applyFont="1" applyFill="1" applyBorder="1" applyAlignment="1">
      <alignment horizontal="center" vertical="center" wrapText="1" readingOrder="1"/>
    </xf>
    <xf numFmtId="0" fontId="46" fillId="13" borderId="0" xfId="4" applyFont="1" applyFill="1" applyAlignment="1" applyProtection="1">
      <alignment horizontal="left" vertical="center" wrapText="1"/>
    </xf>
    <xf numFmtId="0" fontId="42" fillId="12" borderId="0" xfId="0" applyFont="1" applyFill="1" applyAlignment="1">
      <alignment horizontal="center" vertical="center" wrapText="1"/>
    </xf>
    <xf numFmtId="0" fontId="3" fillId="12" borderId="0" xfId="0" applyFont="1" applyFill="1" applyAlignment="1">
      <alignment horizontal="center"/>
    </xf>
    <xf numFmtId="0" fontId="50" fillId="14" borderId="0" xfId="0" applyFont="1" applyFill="1" applyAlignment="1">
      <alignment horizontal="left" vertical="center" wrapText="1"/>
    </xf>
    <xf numFmtId="0" fontId="46" fillId="12" borderId="0" xfId="4" applyFont="1" applyFill="1" applyAlignment="1" applyProtection="1">
      <alignment horizontal="center" vertical="center"/>
    </xf>
    <xf numFmtId="0" fontId="6" fillId="4" borderId="0"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42" fillId="13" borderId="0" xfId="0" applyFont="1" applyFill="1" applyAlignment="1">
      <alignment horizontal="center" vertical="center" wrapText="1"/>
    </xf>
    <xf numFmtId="0" fontId="12" fillId="2" borderId="0" xfId="0" applyFont="1" applyFill="1" applyAlignment="1">
      <alignment wrapText="1"/>
    </xf>
    <xf numFmtId="0" fontId="2" fillId="2" borderId="0" xfId="0" applyFont="1" applyFill="1" applyAlignment="1">
      <alignment wrapText="1"/>
    </xf>
    <xf numFmtId="0" fontId="3" fillId="4" borderId="0" xfId="0" applyFont="1" applyFill="1" applyBorder="1" applyAlignment="1">
      <alignment horizontal="center" vertical="center"/>
    </xf>
    <xf numFmtId="0" fontId="0" fillId="0" borderId="0" xfId="0" applyAlignment="1">
      <alignment horizontal="center" vertical="center"/>
    </xf>
    <xf numFmtId="0" fontId="3" fillId="0" borderId="3" xfId="0" applyFont="1" applyFill="1" applyBorder="1" applyAlignment="1">
      <alignment horizontal="center" vertical="center"/>
    </xf>
    <xf numFmtId="0" fontId="0" fillId="0" borderId="0" xfId="0" applyFill="1" applyBorder="1" applyAlignment="1">
      <alignment horizontal="center" vertical="center"/>
    </xf>
    <xf numFmtId="0" fontId="3" fillId="2" borderId="0" xfId="0" applyFont="1" applyFill="1" applyBorder="1" applyAlignment="1">
      <alignment horizontal="center"/>
    </xf>
    <xf numFmtId="0" fontId="0" fillId="0" borderId="0" xfId="0" applyAlignment="1">
      <alignment wrapText="1"/>
    </xf>
    <xf numFmtId="0" fontId="0" fillId="2" borderId="0" xfId="0" applyFill="1" applyAlignment="1">
      <alignment wrapText="1"/>
    </xf>
    <xf numFmtId="0" fontId="0" fillId="2" borderId="0" xfId="0" applyFill="1" applyBorder="1" applyAlignment="1">
      <alignment wrapText="1"/>
    </xf>
    <xf numFmtId="0" fontId="21" fillId="0" borderId="3" xfId="0" applyFont="1" applyBorder="1" applyAlignment="1">
      <alignment horizontal="center" vertical="center" wrapText="1" readingOrder="1"/>
    </xf>
    <xf numFmtId="0" fontId="21" fillId="0" borderId="0" xfId="0" applyFont="1" applyBorder="1" applyAlignment="1">
      <alignment horizontal="center" vertical="center" wrapText="1" readingOrder="1"/>
    </xf>
    <xf numFmtId="0" fontId="3" fillId="0" borderId="0" xfId="0" applyFont="1" applyAlignment="1">
      <alignment horizontal="center"/>
    </xf>
    <xf numFmtId="1" fontId="6" fillId="4" borderId="12" xfId="3" applyNumberFormat="1" applyFont="1" applyFill="1" applyBorder="1" applyAlignment="1">
      <alignment horizontal="center" wrapText="1"/>
    </xf>
    <xf numFmtId="1" fontId="6" fillId="2" borderId="12" xfId="3" applyNumberFormat="1" applyFont="1" applyFill="1" applyBorder="1" applyAlignment="1">
      <alignment horizontal="center" wrapText="1"/>
    </xf>
    <xf numFmtId="1" fontId="6" fillId="4" borderId="13" xfId="3" applyNumberFormat="1" applyFont="1" applyFill="1" applyBorder="1" applyAlignment="1">
      <alignment horizontal="center" wrapText="1"/>
    </xf>
    <xf numFmtId="0" fontId="52" fillId="0" borderId="0" xfId="0" applyFont="1" applyBorder="1" applyAlignment="1">
      <alignment horizontal="left" wrapText="1" readingOrder="1"/>
    </xf>
    <xf numFmtId="1" fontId="16" fillId="4" borderId="0" xfId="0" applyNumberFormat="1" applyFont="1" applyFill="1" applyBorder="1" applyAlignment="1">
      <alignment wrapText="1" readingOrder="1"/>
    </xf>
    <xf numFmtId="1" fontId="16" fillId="4" borderId="13" xfId="0" applyNumberFormat="1" applyFont="1" applyFill="1" applyBorder="1" applyAlignment="1">
      <alignment wrapText="1" readingOrder="1"/>
    </xf>
    <xf numFmtId="1" fontId="16" fillId="0" borderId="12" xfId="0" applyNumberFormat="1" applyFont="1" applyBorder="1" applyAlignment="1">
      <alignment wrapText="1" readingOrder="1"/>
    </xf>
    <xf numFmtId="0" fontId="53" fillId="0" borderId="0" xfId="0" applyFont="1" applyBorder="1" applyAlignment="1">
      <alignment horizontal="left" wrapText="1" readingOrder="1"/>
    </xf>
    <xf numFmtId="164" fontId="6" fillId="4" borderId="2" xfId="1" applyNumberFormat="1" applyFont="1" applyFill="1" applyBorder="1" applyAlignment="1">
      <alignment horizontal="left" wrapText="1"/>
    </xf>
    <xf numFmtId="164" fontId="6" fillId="4" borderId="6" xfId="1" applyNumberFormat="1" applyFont="1" applyFill="1" applyBorder="1" applyAlignment="1">
      <alignment horizontal="left" wrapText="1"/>
    </xf>
    <xf numFmtId="9" fontId="6" fillId="2" borderId="2" xfId="1" applyNumberFormat="1" applyFont="1" applyFill="1" applyBorder="1" applyAlignment="1">
      <alignment horizontal="right" wrapText="1"/>
    </xf>
    <xf numFmtId="9" fontId="6" fillId="2" borderId="1" xfId="1" applyNumberFormat="1" applyFont="1" applyFill="1" applyBorder="1" applyAlignment="1">
      <alignment horizontal="right" wrapText="1"/>
    </xf>
    <xf numFmtId="0" fontId="53" fillId="2" borderId="0" xfId="0" applyFont="1" applyFill="1" applyBorder="1" applyAlignment="1">
      <alignment horizontal="left" wrapText="1" readingOrder="1"/>
    </xf>
    <xf numFmtId="0" fontId="18" fillId="2" borderId="0" xfId="0" applyFont="1" applyFill="1" applyBorder="1" applyAlignment="1">
      <alignment horizontal="left" vertical="top" wrapText="1" readingOrder="1"/>
    </xf>
    <xf numFmtId="0" fontId="51" fillId="2" borderId="0" xfId="0" applyFont="1" applyFill="1" applyBorder="1" applyAlignment="1">
      <alignment vertical="top" wrapText="1" readingOrder="1"/>
    </xf>
    <xf numFmtId="164" fontId="6" fillId="4" borderId="12" xfId="1" applyNumberFormat="1" applyFont="1" applyFill="1" applyBorder="1" applyAlignment="1">
      <alignment horizontal="center" wrapText="1"/>
    </xf>
    <xf numFmtId="164" fontId="6" fillId="4" borderId="13" xfId="1" applyNumberFormat="1" applyFont="1" applyFill="1" applyBorder="1" applyAlignment="1">
      <alignment horizontal="center" wrapText="1"/>
    </xf>
    <xf numFmtId="164" fontId="6" fillId="2" borderId="12" xfId="1" applyNumberFormat="1" applyFont="1" applyFill="1" applyBorder="1" applyAlignment="1">
      <alignment horizontal="center" wrapText="1"/>
    </xf>
    <xf numFmtId="164" fontId="12" fillId="4" borderId="0" xfId="1" applyNumberFormat="1" applyFont="1" applyFill="1" applyBorder="1"/>
    <xf numFmtId="164" fontId="12" fillId="4" borderId="13" xfId="1" applyNumberFormat="1" applyFont="1" applyFill="1" applyBorder="1"/>
    <xf numFmtId="164" fontId="16" fillId="2" borderId="12" xfId="1" applyNumberFormat="1" applyFont="1" applyFill="1" applyBorder="1"/>
    <xf numFmtId="166" fontId="54" fillId="2" borderId="0" xfId="1" applyNumberFormat="1" applyFont="1" applyFill="1" applyBorder="1" applyAlignment="1">
      <alignment horizontal="left"/>
    </xf>
    <xf numFmtId="0" fontId="55" fillId="2" borderId="0" xfId="3" applyFont="1" applyFill="1" applyBorder="1" applyAlignment="1">
      <alignment horizontal="left" wrapText="1"/>
    </xf>
    <xf numFmtId="164" fontId="16" fillId="4" borderId="13" xfId="1" applyNumberFormat="1" applyFont="1" applyFill="1" applyBorder="1"/>
    <xf numFmtId="164" fontId="16" fillId="4" borderId="0" xfId="1" applyNumberFormat="1" applyFont="1" applyFill="1" applyBorder="1"/>
    <xf numFmtId="164" fontId="12" fillId="2" borderId="12" xfId="1" applyNumberFormat="1" applyFont="1" applyFill="1" applyBorder="1"/>
    <xf numFmtId="164" fontId="6" fillId="4" borderId="12" xfId="1" applyNumberFormat="1" applyFont="1" applyFill="1" applyBorder="1" applyAlignment="1">
      <alignment horizontal="left" wrapText="1"/>
    </xf>
    <xf numFmtId="164" fontId="6" fillId="4" borderId="13" xfId="1" applyNumberFormat="1" applyFont="1" applyFill="1" applyBorder="1" applyAlignment="1">
      <alignment horizontal="left" wrapText="1"/>
    </xf>
    <xf numFmtId="164" fontId="6" fillId="2" borderId="12" xfId="1" applyNumberFormat="1" applyFont="1" applyFill="1" applyBorder="1" applyAlignment="1">
      <alignment horizontal="left" wrapText="1"/>
    </xf>
    <xf numFmtId="1" fontId="19" fillId="4" borderId="12" xfId="0" applyNumberFormat="1" applyFont="1" applyFill="1" applyBorder="1" applyAlignment="1">
      <alignment horizontal="center" vertical="center" wrapText="1" readingOrder="1"/>
    </xf>
    <xf numFmtId="1" fontId="19" fillId="4" borderId="13" xfId="0" applyNumberFormat="1" applyFont="1" applyFill="1" applyBorder="1" applyAlignment="1">
      <alignment horizontal="center" vertical="center" wrapText="1" readingOrder="1"/>
    </xf>
    <xf numFmtId="1" fontId="19" fillId="0" borderId="12" xfId="0" applyNumberFormat="1" applyFont="1" applyBorder="1" applyAlignment="1">
      <alignment horizontal="center" vertical="center" wrapText="1" readingOrder="1"/>
    </xf>
    <xf numFmtId="9" fontId="19" fillId="0" borderId="12" xfId="2" applyFont="1" applyBorder="1" applyAlignment="1">
      <alignment horizontal="center" vertical="center" wrapText="1" readingOrder="1"/>
    </xf>
    <xf numFmtId="0" fontId="52" fillId="0" borderId="0" xfId="0" applyFont="1" applyBorder="1" applyAlignment="1">
      <alignment wrapText="1" readingOrder="1"/>
    </xf>
    <xf numFmtId="0" fontId="21" fillId="0" borderId="0" xfId="0" applyFont="1" applyBorder="1" applyAlignment="1">
      <alignment horizontal="left" vertical="center" wrapText="1" readingOrder="1"/>
    </xf>
    <xf numFmtId="0" fontId="0" fillId="0" borderId="0" xfId="0" applyBorder="1" applyAlignment="1">
      <alignment vertical="top" wrapText="1" readingOrder="1"/>
    </xf>
    <xf numFmtId="168" fontId="24" fillId="4" borderId="6" xfId="0" applyNumberFormat="1" applyFont="1" applyFill="1" applyBorder="1" applyAlignment="1">
      <alignment vertical="top" wrapText="1" readingOrder="1"/>
    </xf>
    <xf numFmtId="9" fontId="24" fillId="0" borderId="2" xfId="0" applyNumberFormat="1" applyFont="1" applyBorder="1" applyAlignment="1">
      <alignment horizontal="right" wrapText="1" readingOrder="1"/>
    </xf>
    <xf numFmtId="168" fontId="24" fillId="0" borderId="2" xfId="0" applyNumberFormat="1" applyFont="1" applyBorder="1" applyAlignment="1">
      <alignment wrapText="1" readingOrder="1"/>
    </xf>
    <xf numFmtId="0" fontId="0" fillId="0" borderId="5" xfId="0" applyBorder="1" applyAlignment="1">
      <alignment vertical="top" wrapText="1" readingOrder="1"/>
    </xf>
    <xf numFmtId="9" fontId="24" fillId="0" borderId="1" xfId="0" applyNumberFormat="1" applyFont="1" applyBorder="1" applyAlignment="1">
      <alignment horizontal="right" wrapText="1" readingOrder="1"/>
    </xf>
    <xf numFmtId="0" fontId="18" fillId="0" borderId="0" xfId="0" applyFont="1" applyBorder="1" applyAlignment="1">
      <alignment horizontal="left" vertical="top" wrapText="1" readingOrder="1"/>
    </xf>
    <xf numFmtId="0" fontId="51" fillId="0" borderId="0" xfId="0" applyFont="1" applyAlignment="1">
      <alignment vertical="top" wrapText="1" readingOrder="1"/>
    </xf>
  </cellXfs>
  <cellStyles count="5">
    <cellStyle name="Comma" xfId="1" builtinId="3"/>
    <cellStyle name="Hyperlink" xfId="4" builtinId="8"/>
    <cellStyle name="Normal" xfId="0" builtinId="0"/>
    <cellStyle name="Normal_Sheet3" xfId="3"/>
    <cellStyle name="Percent" xfId="2" builtinId="5"/>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E0001B"/>
      <color rgb="FFFFE5E8"/>
      <color rgb="FFFFB3BC"/>
      <color rgb="FFFF5367"/>
      <color rgb="FFDDFFEE"/>
      <color rgb="FFAFFFD7"/>
      <color rgb="FF4BFFA5"/>
      <color rgb="FF00D66B"/>
      <color rgb="FF9966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60296863870011"/>
          <c:y val="6.4896725014877005E-2"/>
          <c:w val="0.56925809701660157"/>
          <c:h val="0.63212383242801551"/>
        </c:manualLayout>
      </c:layout>
      <c:lineChart>
        <c:grouping val="standard"/>
        <c:varyColors val="0"/>
        <c:ser>
          <c:idx val="0"/>
          <c:order val="0"/>
          <c:tx>
            <c:strRef>
              <c:f>'Borough dashboard'!$K$9</c:f>
              <c:strCache>
                <c:ptCount val="1"/>
                <c:pt idx="0">
                  <c:v>Observed</c:v>
                </c:pt>
              </c:strCache>
            </c:strRef>
          </c:tx>
          <c:spPr>
            <a:ln w="19050"/>
          </c:spPr>
          <c:marker>
            <c:symbol val="circle"/>
            <c:size val="3"/>
          </c:marker>
          <c:cat>
            <c:numRef>
              <c:f>'Borough dashboard'!$L$8:$AL$8</c:f>
              <c:numCache>
                <c:formatCode>General</c:formatCode>
                <c:ptCount val="27"/>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numCache>
            </c:numRef>
          </c:cat>
          <c:val>
            <c:numRef>
              <c:f>'Borough dashboard'!$L$9:$AL$9</c:f>
              <c:numCache>
                <c:formatCode>General</c:formatCode>
                <c:ptCount val="27"/>
                <c:pt idx="0">
                  <c:v>77</c:v>
                </c:pt>
                <c:pt idx="1">
                  <c:v>78</c:v>
                </c:pt>
                <c:pt idx="2">
                  <c:v>77</c:v>
                </c:pt>
              </c:numCache>
            </c:numRef>
          </c:val>
          <c:smooth val="0"/>
        </c:ser>
        <c:ser>
          <c:idx val="1"/>
          <c:order val="1"/>
          <c:tx>
            <c:strRef>
              <c:f>'Borough dashboard'!$K$10</c:f>
              <c:strCache>
                <c:ptCount val="1"/>
                <c:pt idx="0">
                  <c:v>Trajectory</c:v>
                </c:pt>
              </c:strCache>
            </c:strRef>
          </c:tx>
          <c:spPr>
            <a:ln>
              <a:noFill/>
            </a:ln>
          </c:spPr>
          <c:marker>
            <c:symbol val="diamond"/>
            <c:size val="7"/>
          </c:marker>
          <c:dPt>
            <c:idx val="26"/>
            <c:marker>
              <c:spPr>
                <a:ln>
                  <a:noFill/>
                </a:ln>
              </c:spPr>
            </c:marker>
            <c:bubble3D val="0"/>
          </c:dPt>
          <c:cat>
            <c:numRef>
              <c:f>'Borough dashboard'!$L$8:$AL$8</c:f>
              <c:numCache>
                <c:formatCode>General</c:formatCode>
                <c:ptCount val="27"/>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numCache>
            </c:numRef>
          </c:cat>
          <c:val>
            <c:numRef>
              <c:f>'Borough dashboard'!$L$10:$AL$10</c:f>
              <c:numCache>
                <c:formatCode>General</c:formatCode>
                <c:ptCount val="27"/>
                <c:pt idx="6">
                  <c:v>79</c:v>
                </c:pt>
                <c:pt idx="26">
                  <c:v>85</c:v>
                </c:pt>
              </c:numCache>
            </c:numRef>
          </c:val>
          <c:smooth val="0"/>
        </c:ser>
        <c:dLbls>
          <c:showLegendKey val="0"/>
          <c:showVal val="0"/>
          <c:showCatName val="0"/>
          <c:showSerName val="0"/>
          <c:showPercent val="0"/>
          <c:showBubbleSize val="0"/>
        </c:dLbls>
        <c:marker val="1"/>
        <c:smooth val="0"/>
        <c:axId val="164216000"/>
        <c:axId val="164215608"/>
      </c:lineChart>
      <c:catAx>
        <c:axId val="164216000"/>
        <c:scaling>
          <c:orientation val="minMax"/>
        </c:scaling>
        <c:delete val="0"/>
        <c:axPos val="b"/>
        <c:title>
          <c:tx>
            <c:rich>
              <a:bodyPr/>
              <a:lstStyle/>
              <a:p>
                <a:pPr>
                  <a:defRPr sz="800"/>
                </a:pPr>
                <a:r>
                  <a:rPr lang="en-US" sz="800"/>
                  <a:t>Year</a:t>
                </a:r>
              </a:p>
            </c:rich>
          </c:tx>
          <c:layout/>
          <c:overlay val="0"/>
        </c:title>
        <c:numFmt formatCode="General" sourceLinked="1"/>
        <c:majorTickMark val="out"/>
        <c:minorTickMark val="none"/>
        <c:tickLblPos val="nextTo"/>
        <c:crossAx val="164215608"/>
        <c:crosses val="autoZero"/>
        <c:auto val="1"/>
        <c:lblAlgn val="ctr"/>
        <c:lblOffset val="100"/>
        <c:noMultiLvlLbl val="0"/>
      </c:catAx>
      <c:valAx>
        <c:axId val="164215608"/>
        <c:scaling>
          <c:orientation val="minMax"/>
        </c:scaling>
        <c:delete val="0"/>
        <c:axPos val="l"/>
        <c:majorGridlines/>
        <c:title>
          <c:tx>
            <c:rich>
              <a:bodyPr rot="-5400000" vert="horz"/>
              <a:lstStyle/>
              <a:p>
                <a:pPr>
                  <a:defRPr sz="800" b="0"/>
                </a:pPr>
                <a:r>
                  <a:rPr lang="en-US" sz="800" b="0"/>
                  <a:t>Walking, cycling and public transport % mode share by borough resident based on average daily trips</a:t>
                </a:r>
              </a:p>
            </c:rich>
          </c:tx>
          <c:layout>
            <c:manualLayout>
              <c:xMode val="edge"/>
              <c:yMode val="edge"/>
              <c:x val="1.9559902200488997E-2"/>
              <c:y val="6.9705214639995058E-2"/>
            </c:manualLayout>
          </c:layout>
          <c:overlay val="0"/>
        </c:title>
        <c:numFmt formatCode="General" sourceLinked="1"/>
        <c:majorTickMark val="out"/>
        <c:minorTickMark val="none"/>
        <c:tickLblPos val="nextTo"/>
        <c:crossAx val="164216000"/>
        <c:crosses val="autoZero"/>
        <c:crossBetween val="between"/>
      </c:valAx>
    </c:plotArea>
    <c:legend>
      <c:legendPos val="r"/>
      <c:layout>
        <c:manualLayout>
          <c:xMode val="edge"/>
          <c:yMode val="edge"/>
          <c:x val="0.77964101675554609"/>
          <c:y val="0.2983349367825997"/>
          <c:w val="0.20079908104396485"/>
          <c:h val="0.29123531868379965"/>
        </c:manualLayout>
      </c:layout>
      <c:overlay val="0"/>
      <c:txPr>
        <a:bodyPr/>
        <a:lstStyle/>
        <a:p>
          <a:pPr>
            <a:defRPr sz="800"/>
          </a:pPr>
          <a:endParaRPr lang="en-US"/>
        </a:p>
      </c:txPr>
    </c:legend>
    <c:plotVisOnly val="1"/>
    <c:dispBlanksAs val="gap"/>
    <c:showDLblsOverMax val="0"/>
  </c:chart>
  <c:spPr>
    <a:solidFill>
      <a:srgbClr val="FFE07D"/>
    </a:solidFill>
    <a:ln>
      <a:noFill/>
    </a:ln>
  </c:spPr>
  <c:txPr>
    <a:bodyPr/>
    <a:lstStyle/>
    <a:p>
      <a:pPr>
        <a:defRPr>
          <a:latin typeface="NJFont Book" panose="020B05030203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'Borough dashboard'!$K$22</c:f>
              <c:strCache>
                <c:ptCount val="1"/>
                <c:pt idx="0">
                  <c:v>Observed</c:v>
                </c:pt>
              </c:strCache>
            </c:strRef>
          </c:tx>
          <c:spPr>
            <a:ln w="19050"/>
          </c:spPr>
          <c:marker>
            <c:symbol val="circle"/>
            <c:size val="3"/>
          </c:marker>
          <c:cat>
            <c:numRef>
              <c:f>'Borough dashboard'!$L$21:$AV$21</c:f>
              <c:numCache>
                <c:formatCode>General</c:formatCode>
                <c:ptCount val="3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numCache>
            </c:numRef>
          </c:cat>
          <c:val>
            <c:numRef>
              <c:f>'Borough dashboard'!$L$22:$AV$22</c:f>
              <c:numCache>
                <c:formatCode>General</c:formatCode>
                <c:ptCount val="37"/>
                <c:pt idx="0">
                  <c:v>162</c:v>
                </c:pt>
                <c:pt idx="1">
                  <c:v>195</c:v>
                </c:pt>
                <c:pt idx="2">
                  <c:v>185</c:v>
                </c:pt>
                <c:pt idx="3">
                  <c:v>164</c:v>
                </c:pt>
                <c:pt idx="4">
                  <c:v>173</c:v>
                </c:pt>
                <c:pt idx="5">
                  <c:v>156</c:v>
                </c:pt>
                <c:pt idx="6">
                  <c:v>169</c:v>
                </c:pt>
                <c:pt idx="7">
                  <c:v>151</c:v>
                </c:pt>
                <c:pt idx="8">
                  <c:v>133</c:v>
                </c:pt>
                <c:pt idx="9">
                  <c:v>98</c:v>
                </c:pt>
                <c:pt idx="10">
                  <c:v>99</c:v>
                </c:pt>
                <c:pt idx="11">
                  <c:v>122</c:v>
                </c:pt>
              </c:numCache>
            </c:numRef>
          </c:val>
          <c:smooth val="0"/>
        </c:ser>
        <c:ser>
          <c:idx val="1"/>
          <c:order val="1"/>
          <c:tx>
            <c:strRef>
              <c:f>'Borough dashboard'!$K$23</c:f>
              <c:strCache>
                <c:ptCount val="1"/>
                <c:pt idx="0">
                  <c:v>Trajectory</c:v>
                </c:pt>
              </c:strCache>
            </c:strRef>
          </c:tx>
          <c:spPr>
            <a:ln>
              <a:noFill/>
            </a:ln>
          </c:spPr>
          <c:marker>
            <c:symbol val="diamond"/>
            <c:size val="7"/>
          </c:marker>
          <c:cat>
            <c:numRef>
              <c:f>'Borough dashboard'!$L$21:$AV$21</c:f>
              <c:numCache>
                <c:formatCode>General</c:formatCode>
                <c:ptCount val="3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numCache>
            </c:numRef>
          </c:cat>
          <c:val>
            <c:numRef>
              <c:f>'Borough dashboard'!$L$23:$AV$23</c:f>
              <c:numCache>
                <c:formatCode>General</c:formatCode>
                <c:ptCount val="37"/>
                <c:pt idx="12">
                  <c:v>#N/A</c:v>
                </c:pt>
                <c:pt idx="13">
                  <c:v>#N/A</c:v>
                </c:pt>
                <c:pt idx="14">
                  <c:v>#N/A</c:v>
                </c:pt>
                <c:pt idx="15">
                  <c:v>#N/A</c:v>
                </c:pt>
                <c:pt idx="16">
                  <c:v>72</c:v>
                </c:pt>
                <c:pt idx="17">
                  <c:v>62</c:v>
                </c:pt>
                <c:pt idx="18">
                  <c:v>#N/A</c:v>
                </c:pt>
                <c:pt idx="19">
                  <c:v>#N/A</c:v>
                </c:pt>
                <c:pt idx="20">
                  <c:v>#N/A</c:v>
                </c:pt>
                <c:pt idx="21">
                  <c:v>#N/A</c:v>
                </c:pt>
                <c:pt idx="22">
                  <c:v>#N/A</c:v>
                </c:pt>
                <c:pt idx="23">
                  <c:v>#N/A</c:v>
                </c:pt>
                <c:pt idx="24">
                  <c:v>#N/A</c:v>
                </c:pt>
                <c:pt idx="25">
                  <c:v>42</c:v>
                </c:pt>
                <c:pt idx="26">
                  <c:v>#N/A</c:v>
                </c:pt>
                <c:pt idx="27">
                  <c:v>#N/A</c:v>
                </c:pt>
                <c:pt idx="28">
                  <c:v>#N/A</c:v>
                </c:pt>
                <c:pt idx="29">
                  <c:v>#N/A</c:v>
                </c:pt>
                <c:pt idx="30">
                  <c:v>#N/A</c:v>
                </c:pt>
                <c:pt idx="31">
                  <c:v>#N/A</c:v>
                </c:pt>
                <c:pt idx="32">
                  <c:v>#N/A</c:v>
                </c:pt>
                <c:pt idx="33">
                  <c:v>#N/A</c:v>
                </c:pt>
                <c:pt idx="34">
                  <c:v>#N/A</c:v>
                </c:pt>
                <c:pt idx="35">
                  <c:v>#N/A</c:v>
                </c:pt>
                <c:pt idx="36">
                  <c:v>0</c:v>
                </c:pt>
              </c:numCache>
            </c:numRef>
          </c:val>
          <c:smooth val="0"/>
        </c:ser>
        <c:dLbls>
          <c:showLegendKey val="0"/>
          <c:showVal val="0"/>
          <c:showCatName val="0"/>
          <c:showSerName val="0"/>
          <c:showPercent val="0"/>
          <c:showBubbleSize val="0"/>
        </c:dLbls>
        <c:marker val="1"/>
        <c:smooth val="0"/>
        <c:axId val="164214824"/>
        <c:axId val="164214432"/>
      </c:lineChart>
      <c:catAx>
        <c:axId val="164214824"/>
        <c:scaling>
          <c:orientation val="minMax"/>
        </c:scaling>
        <c:delete val="0"/>
        <c:axPos val="b"/>
        <c:numFmt formatCode="General" sourceLinked="1"/>
        <c:majorTickMark val="out"/>
        <c:minorTickMark val="none"/>
        <c:tickLblPos val="nextTo"/>
        <c:crossAx val="164214432"/>
        <c:crosses val="autoZero"/>
        <c:auto val="1"/>
        <c:lblAlgn val="ctr"/>
        <c:lblOffset val="100"/>
        <c:noMultiLvlLbl val="0"/>
      </c:catAx>
      <c:valAx>
        <c:axId val="164214432"/>
        <c:scaling>
          <c:orientation val="minMax"/>
        </c:scaling>
        <c:delete val="0"/>
        <c:axPos val="l"/>
        <c:majorGridlines/>
        <c:numFmt formatCode="General" sourceLinked="1"/>
        <c:majorTickMark val="out"/>
        <c:minorTickMark val="none"/>
        <c:tickLblPos val="nextTo"/>
        <c:crossAx val="164214824"/>
        <c:crosses val="autoZero"/>
        <c:crossBetween val="between"/>
      </c:valAx>
    </c:plotArea>
    <c:legend>
      <c:legendPos val="r"/>
      <c:layout/>
      <c:overlay val="0"/>
    </c:legend>
    <c:plotVisOnly val="1"/>
    <c:dispBlanksAs val="gap"/>
    <c:showDLblsOverMax val="0"/>
  </c:chart>
  <c:spPr>
    <a:ln>
      <a:noFill/>
    </a:ln>
  </c:spPr>
  <c:txPr>
    <a:bodyPr/>
    <a:lstStyle/>
    <a:p>
      <a:pPr>
        <a:defRPr>
          <a:latin typeface="NJFont Book" panose="020B05030203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'Borough dashboard'!$K$33</c:f>
              <c:strCache>
                <c:ptCount val="1"/>
                <c:pt idx="0">
                  <c:v>Observed</c:v>
                </c:pt>
              </c:strCache>
            </c:strRef>
          </c:tx>
          <c:spPr>
            <a:ln w="19050"/>
          </c:spPr>
          <c:marker>
            <c:symbol val="circle"/>
            <c:size val="3"/>
          </c:marker>
          <c:cat>
            <c:numRef>
              <c:f>'Borough dashboard'!$L$32:$AZ$32</c:f>
              <c:numCache>
                <c:formatCode>General</c:formatCode>
                <c:ptCount val="4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pt idx="26">
                  <c:v>2027</c:v>
                </c:pt>
                <c:pt idx="27">
                  <c:v>2028</c:v>
                </c:pt>
                <c:pt idx="28">
                  <c:v>2029</c:v>
                </c:pt>
                <c:pt idx="29">
                  <c:v>2030</c:v>
                </c:pt>
                <c:pt idx="30">
                  <c:v>2031</c:v>
                </c:pt>
                <c:pt idx="31">
                  <c:v>2032</c:v>
                </c:pt>
                <c:pt idx="32">
                  <c:v>2033</c:v>
                </c:pt>
                <c:pt idx="33">
                  <c:v>2034</c:v>
                </c:pt>
                <c:pt idx="34">
                  <c:v>2035</c:v>
                </c:pt>
                <c:pt idx="35">
                  <c:v>2036</c:v>
                </c:pt>
                <c:pt idx="36">
                  <c:v>2037</c:v>
                </c:pt>
                <c:pt idx="37">
                  <c:v>2038</c:v>
                </c:pt>
                <c:pt idx="38">
                  <c:v>2039</c:v>
                </c:pt>
                <c:pt idx="39">
                  <c:v>2040</c:v>
                </c:pt>
                <c:pt idx="40">
                  <c:v>2041</c:v>
                </c:pt>
              </c:numCache>
            </c:numRef>
          </c:cat>
          <c:val>
            <c:numRef>
              <c:f>'Borough dashboard'!$L$33:$AZ$33</c:f>
              <c:numCache>
                <c:formatCode>General</c:formatCode>
                <c:ptCount val="41"/>
                <c:pt idx="0">
                  <c:v>924</c:v>
                </c:pt>
                <c:pt idx="1">
                  <c:v>907</c:v>
                </c:pt>
                <c:pt idx="2">
                  <c:v>887</c:v>
                </c:pt>
                <c:pt idx="3">
                  <c:v>855</c:v>
                </c:pt>
                <c:pt idx="4">
                  <c:v>835</c:v>
                </c:pt>
                <c:pt idx="5">
                  <c:v>832</c:v>
                </c:pt>
                <c:pt idx="6">
                  <c:v>832</c:v>
                </c:pt>
                <c:pt idx="7">
                  <c:v>807</c:v>
                </c:pt>
                <c:pt idx="8">
                  <c:v>781</c:v>
                </c:pt>
                <c:pt idx="9">
                  <c:v>756</c:v>
                </c:pt>
                <c:pt idx="10">
                  <c:v>746</c:v>
                </c:pt>
                <c:pt idx="11">
                  <c:v>718</c:v>
                </c:pt>
                <c:pt idx="12">
                  <c:v>704</c:v>
                </c:pt>
                <c:pt idx="13">
                  <c:v>716</c:v>
                </c:pt>
                <c:pt idx="14">
                  <c:v>715</c:v>
                </c:pt>
                <c:pt idx="15">
                  <c:v>733</c:v>
                </c:pt>
              </c:numCache>
            </c:numRef>
          </c:val>
          <c:smooth val="0"/>
        </c:ser>
        <c:ser>
          <c:idx val="1"/>
          <c:order val="1"/>
          <c:tx>
            <c:strRef>
              <c:f>'Borough dashboard'!$K$34</c:f>
              <c:strCache>
                <c:ptCount val="1"/>
                <c:pt idx="0">
                  <c:v>Trajectory (high)</c:v>
                </c:pt>
              </c:strCache>
            </c:strRef>
          </c:tx>
          <c:spPr>
            <a:ln>
              <a:noFill/>
            </a:ln>
          </c:spPr>
          <c:marker>
            <c:symbol val="diamond"/>
            <c:size val="7"/>
          </c:marker>
          <c:cat>
            <c:numRef>
              <c:f>'Borough dashboard'!$L$32:$AZ$32</c:f>
              <c:numCache>
                <c:formatCode>General</c:formatCode>
                <c:ptCount val="4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pt idx="26">
                  <c:v>2027</c:v>
                </c:pt>
                <c:pt idx="27">
                  <c:v>2028</c:v>
                </c:pt>
                <c:pt idx="28">
                  <c:v>2029</c:v>
                </c:pt>
                <c:pt idx="29">
                  <c:v>2030</c:v>
                </c:pt>
                <c:pt idx="30">
                  <c:v>2031</c:v>
                </c:pt>
                <c:pt idx="31">
                  <c:v>2032</c:v>
                </c:pt>
                <c:pt idx="32">
                  <c:v>2033</c:v>
                </c:pt>
                <c:pt idx="33">
                  <c:v>2034</c:v>
                </c:pt>
                <c:pt idx="34">
                  <c:v>2035</c:v>
                </c:pt>
                <c:pt idx="35">
                  <c:v>2036</c:v>
                </c:pt>
                <c:pt idx="36">
                  <c:v>2037</c:v>
                </c:pt>
                <c:pt idx="37">
                  <c:v>2038</c:v>
                </c:pt>
                <c:pt idx="38">
                  <c:v>2039</c:v>
                </c:pt>
                <c:pt idx="39">
                  <c:v>2040</c:v>
                </c:pt>
                <c:pt idx="40">
                  <c:v>2041</c:v>
                </c:pt>
              </c:numCache>
            </c:numRef>
          </c:cat>
          <c:val>
            <c:numRef>
              <c:f>'Borough dashboard'!$L$34:$AZ$34</c:f>
              <c:numCache>
                <c:formatCode>General</c:formatCode>
                <c:ptCount val="41"/>
                <c:pt idx="17">
                  <c:v>#N/A</c:v>
                </c:pt>
                <c:pt idx="18">
                  <c:v>#N/A</c:v>
                </c:pt>
                <c:pt idx="19">
                  <c:v>#N/A</c:v>
                </c:pt>
                <c:pt idx="20">
                  <c:v>715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608</c:v>
                </c:pt>
              </c:numCache>
            </c:numRef>
          </c:val>
          <c:smooth val="0"/>
        </c:ser>
        <c:ser>
          <c:idx val="2"/>
          <c:order val="2"/>
          <c:tx>
            <c:strRef>
              <c:f>'Borough dashboard'!$K$35</c:f>
              <c:strCache>
                <c:ptCount val="1"/>
                <c:pt idx="0">
                  <c:v>Trajectory (low)</c:v>
                </c:pt>
              </c:strCache>
            </c:strRef>
          </c:tx>
          <c:spPr>
            <a:ln>
              <a:noFill/>
            </a:ln>
          </c:spPr>
          <c:cat>
            <c:numRef>
              <c:f>'Borough dashboard'!$L$32:$AZ$32</c:f>
              <c:numCache>
                <c:formatCode>General</c:formatCode>
                <c:ptCount val="4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pt idx="26">
                  <c:v>2027</c:v>
                </c:pt>
                <c:pt idx="27">
                  <c:v>2028</c:v>
                </c:pt>
                <c:pt idx="28">
                  <c:v>2029</c:v>
                </c:pt>
                <c:pt idx="29">
                  <c:v>2030</c:v>
                </c:pt>
                <c:pt idx="30">
                  <c:v>2031</c:v>
                </c:pt>
                <c:pt idx="31">
                  <c:v>2032</c:v>
                </c:pt>
                <c:pt idx="32">
                  <c:v>2033</c:v>
                </c:pt>
                <c:pt idx="33">
                  <c:v>2034</c:v>
                </c:pt>
                <c:pt idx="34">
                  <c:v>2035</c:v>
                </c:pt>
                <c:pt idx="35">
                  <c:v>2036</c:v>
                </c:pt>
                <c:pt idx="36">
                  <c:v>2037</c:v>
                </c:pt>
                <c:pt idx="37">
                  <c:v>2038</c:v>
                </c:pt>
                <c:pt idx="38">
                  <c:v>2039</c:v>
                </c:pt>
                <c:pt idx="39">
                  <c:v>2040</c:v>
                </c:pt>
                <c:pt idx="40">
                  <c:v>2041</c:v>
                </c:pt>
              </c:numCache>
            </c:numRef>
          </c:cat>
          <c:val>
            <c:numRef>
              <c:f>'Borough dashboard'!$L$35:$AZ$35</c:f>
              <c:numCache>
                <c:formatCode>General</c:formatCode>
                <c:ptCount val="41"/>
                <c:pt idx="17">
                  <c:v>#N/A</c:v>
                </c:pt>
                <c:pt idx="18">
                  <c:v>#N/A</c:v>
                </c:pt>
                <c:pt idx="19">
                  <c:v>#N/A</c:v>
                </c:pt>
                <c:pt idx="20">
                  <c:v>715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572</c:v>
                </c:pt>
              </c:numCache>
            </c:numRef>
          </c:val>
          <c:smooth val="0"/>
        </c:ser>
        <c:dLbls>
          <c:showLegendKey val="0"/>
          <c:showVal val="0"/>
          <c:showCatName val="0"/>
          <c:showSerName val="0"/>
          <c:showPercent val="0"/>
          <c:showBubbleSize val="0"/>
        </c:dLbls>
        <c:marker val="1"/>
        <c:smooth val="0"/>
        <c:axId val="163859512"/>
        <c:axId val="163859120"/>
      </c:lineChart>
      <c:catAx>
        <c:axId val="163859512"/>
        <c:scaling>
          <c:orientation val="minMax"/>
        </c:scaling>
        <c:delete val="0"/>
        <c:axPos val="b"/>
        <c:numFmt formatCode="General" sourceLinked="1"/>
        <c:majorTickMark val="out"/>
        <c:minorTickMark val="none"/>
        <c:tickLblPos val="nextTo"/>
        <c:crossAx val="163859120"/>
        <c:crosses val="autoZero"/>
        <c:auto val="1"/>
        <c:lblAlgn val="ctr"/>
        <c:lblOffset val="100"/>
        <c:noMultiLvlLbl val="0"/>
      </c:catAx>
      <c:valAx>
        <c:axId val="163859120"/>
        <c:scaling>
          <c:orientation val="minMax"/>
        </c:scaling>
        <c:delete val="0"/>
        <c:axPos val="l"/>
        <c:majorGridlines/>
        <c:numFmt formatCode="General" sourceLinked="1"/>
        <c:majorTickMark val="out"/>
        <c:minorTickMark val="none"/>
        <c:tickLblPos val="nextTo"/>
        <c:crossAx val="163859512"/>
        <c:crosses val="autoZero"/>
        <c:crossBetween val="between"/>
      </c:valAx>
    </c:plotArea>
    <c:legend>
      <c:legendPos val="r"/>
      <c:layout/>
      <c:overlay val="0"/>
    </c:legend>
    <c:plotVisOnly val="1"/>
    <c:dispBlanksAs val="gap"/>
    <c:showDLblsOverMax val="0"/>
  </c:chart>
  <c:spPr>
    <a:ln>
      <a:noFill/>
    </a:ln>
  </c:spPr>
  <c:txPr>
    <a:bodyPr/>
    <a:lstStyle/>
    <a:p>
      <a:pPr>
        <a:defRPr>
          <a:latin typeface="NJFont Book" panose="020B05030203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'Borough dashboard'!$K$40</c:f>
              <c:strCache>
                <c:ptCount val="1"/>
                <c:pt idx="0">
                  <c:v>Observed</c:v>
                </c:pt>
              </c:strCache>
            </c:strRef>
          </c:tx>
          <c:spPr>
            <a:ln w="19050"/>
          </c:spPr>
          <c:marker>
            <c:symbol val="circle"/>
            <c:size val="3"/>
          </c:marker>
          <c:cat>
            <c:numRef>
              <c:f>'Borough dashboard'!$L$39:$AZ$39</c:f>
              <c:numCache>
                <c:formatCode>General</c:formatCode>
                <c:ptCount val="4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pt idx="26">
                  <c:v>2027</c:v>
                </c:pt>
                <c:pt idx="27">
                  <c:v>2028</c:v>
                </c:pt>
                <c:pt idx="28">
                  <c:v>2029</c:v>
                </c:pt>
                <c:pt idx="29">
                  <c:v>2030</c:v>
                </c:pt>
                <c:pt idx="30">
                  <c:v>2031</c:v>
                </c:pt>
                <c:pt idx="31">
                  <c:v>2032</c:v>
                </c:pt>
                <c:pt idx="32">
                  <c:v>2033</c:v>
                </c:pt>
                <c:pt idx="33">
                  <c:v>2034</c:v>
                </c:pt>
                <c:pt idx="34">
                  <c:v>2035</c:v>
                </c:pt>
                <c:pt idx="35">
                  <c:v>2036</c:v>
                </c:pt>
                <c:pt idx="36">
                  <c:v>2037</c:v>
                </c:pt>
                <c:pt idx="37">
                  <c:v>2038</c:v>
                </c:pt>
                <c:pt idx="38">
                  <c:v>2039</c:v>
                </c:pt>
                <c:pt idx="39">
                  <c:v>2040</c:v>
                </c:pt>
                <c:pt idx="40">
                  <c:v>2041</c:v>
                </c:pt>
              </c:numCache>
            </c:numRef>
          </c:cat>
          <c:val>
            <c:numRef>
              <c:f>'Borough dashboard'!$L$40:$AZ$40</c:f>
              <c:numCache>
                <c:formatCode>General</c:formatCode>
                <c:ptCount val="41"/>
                <c:pt idx="0">
                  <c:v>69374</c:v>
                </c:pt>
                <c:pt idx="1">
                  <c:v>68851</c:v>
                </c:pt>
                <c:pt idx="2">
                  <c:v>68108</c:v>
                </c:pt>
                <c:pt idx="3">
                  <c:v>68155</c:v>
                </c:pt>
                <c:pt idx="4">
                  <c:v>68294</c:v>
                </c:pt>
                <c:pt idx="5">
                  <c:v>67576</c:v>
                </c:pt>
                <c:pt idx="6">
                  <c:v>66799</c:v>
                </c:pt>
                <c:pt idx="7">
                  <c:v>66943</c:v>
                </c:pt>
                <c:pt idx="8">
                  <c:v>66104</c:v>
                </c:pt>
                <c:pt idx="9">
                  <c:v>64978</c:v>
                </c:pt>
                <c:pt idx="10">
                  <c:v>63526</c:v>
                </c:pt>
                <c:pt idx="11">
                  <c:v>62616</c:v>
                </c:pt>
                <c:pt idx="12">
                  <c:v>62957</c:v>
                </c:pt>
                <c:pt idx="13">
                  <c:v>64086</c:v>
                </c:pt>
                <c:pt idx="14">
                  <c:v>65743</c:v>
                </c:pt>
                <c:pt idx="15">
                  <c:v>66980</c:v>
                </c:pt>
              </c:numCache>
            </c:numRef>
          </c:val>
          <c:smooth val="0"/>
        </c:ser>
        <c:ser>
          <c:idx val="1"/>
          <c:order val="1"/>
          <c:tx>
            <c:strRef>
              <c:f>'Borough dashboard'!$K$41</c:f>
              <c:strCache>
                <c:ptCount val="1"/>
                <c:pt idx="0">
                  <c:v>Trajectory</c:v>
                </c:pt>
              </c:strCache>
            </c:strRef>
          </c:tx>
          <c:spPr>
            <a:ln>
              <a:noFill/>
            </a:ln>
          </c:spPr>
          <c:marker>
            <c:symbol val="diamond"/>
            <c:size val="7"/>
          </c:marker>
          <c:cat>
            <c:numRef>
              <c:f>'Borough dashboard'!$L$39:$AZ$39</c:f>
              <c:numCache>
                <c:formatCode>General</c:formatCode>
                <c:ptCount val="4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pt idx="26">
                  <c:v>2027</c:v>
                </c:pt>
                <c:pt idx="27">
                  <c:v>2028</c:v>
                </c:pt>
                <c:pt idx="28">
                  <c:v>2029</c:v>
                </c:pt>
                <c:pt idx="29">
                  <c:v>2030</c:v>
                </c:pt>
                <c:pt idx="30">
                  <c:v>2031</c:v>
                </c:pt>
                <c:pt idx="31">
                  <c:v>2032</c:v>
                </c:pt>
                <c:pt idx="32">
                  <c:v>2033</c:v>
                </c:pt>
                <c:pt idx="33">
                  <c:v>2034</c:v>
                </c:pt>
                <c:pt idx="34">
                  <c:v>2035</c:v>
                </c:pt>
                <c:pt idx="35">
                  <c:v>2036</c:v>
                </c:pt>
                <c:pt idx="36">
                  <c:v>2037</c:v>
                </c:pt>
                <c:pt idx="37">
                  <c:v>2038</c:v>
                </c:pt>
                <c:pt idx="38">
                  <c:v>2039</c:v>
                </c:pt>
                <c:pt idx="39">
                  <c:v>2040</c:v>
                </c:pt>
                <c:pt idx="40">
                  <c:v>2041</c:v>
                </c:pt>
              </c:numCache>
            </c:numRef>
          </c:cat>
          <c:val>
            <c:numRef>
              <c:f>'Borough dashboard'!$L$41:$AZ$41</c:f>
              <c:numCache>
                <c:formatCode>General</c:formatCode>
                <c:ptCount val="41"/>
                <c:pt idx="17">
                  <c:v>#N/A</c:v>
                </c:pt>
                <c:pt idx="18">
                  <c:v>#N/A</c:v>
                </c:pt>
                <c:pt idx="19">
                  <c:v>#N/A</c:v>
                </c:pt>
                <c:pt idx="20">
                  <c:v>64200</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62400</c:v>
                </c:pt>
              </c:numCache>
            </c:numRef>
          </c:val>
          <c:smooth val="0"/>
        </c:ser>
        <c:dLbls>
          <c:showLegendKey val="0"/>
          <c:showVal val="0"/>
          <c:showCatName val="0"/>
          <c:showSerName val="0"/>
          <c:showPercent val="0"/>
          <c:showBubbleSize val="0"/>
        </c:dLbls>
        <c:marker val="1"/>
        <c:smooth val="0"/>
        <c:axId val="165456440"/>
        <c:axId val="165458400"/>
      </c:lineChart>
      <c:catAx>
        <c:axId val="165456440"/>
        <c:scaling>
          <c:orientation val="minMax"/>
        </c:scaling>
        <c:delete val="0"/>
        <c:axPos val="b"/>
        <c:numFmt formatCode="General" sourceLinked="1"/>
        <c:majorTickMark val="out"/>
        <c:minorTickMark val="none"/>
        <c:tickLblPos val="nextTo"/>
        <c:crossAx val="165458400"/>
        <c:crosses val="autoZero"/>
        <c:auto val="1"/>
        <c:lblAlgn val="ctr"/>
        <c:lblOffset val="100"/>
        <c:noMultiLvlLbl val="0"/>
      </c:catAx>
      <c:valAx>
        <c:axId val="165458400"/>
        <c:scaling>
          <c:orientation val="minMax"/>
        </c:scaling>
        <c:delete val="0"/>
        <c:axPos val="l"/>
        <c:majorGridlines/>
        <c:numFmt formatCode="General" sourceLinked="1"/>
        <c:majorTickMark val="out"/>
        <c:minorTickMark val="none"/>
        <c:tickLblPos val="nextTo"/>
        <c:crossAx val="165456440"/>
        <c:crosses val="autoZero"/>
        <c:crossBetween val="between"/>
      </c:valAx>
    </c:plotArea>
    <c:legend>
      <c:legendPos val="r"/>
      <c:layout/>
      <c:overlay val="0"/>
    </c:legend>
    <c:plotVisOnly val="1"/>
    <c:dispBlanksAs val="gap"/>
    <c:showDLblsOverMax val="0"/>
  </c:chart>
  <c:spPr>
    <a:ln>
      <a:noFill/>
    </a:ln>
  </c:spPr>
  <c:txPr>
    <a:bodyPr/>
    <a:lstStyle/>
    <a:p>
      <a:pPr>
        <a:defRPr>
          <a:latin typeface="NJFont Book" panose="020B0503020304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933451</xdr:colOff>
      <xdr:row>5</xdr:row>
      <xdr:rowOff>371475</xdr:rowOff>
    </xdr:from>
    <xdr:to>
      <xdr:col>9</xdr:col>
      <xdr:colOff>0</xdr:colOff>
      <xdr:row>10</xdr:row>
      <xdr:rowOff>409575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4761</xdr:colOff>
      <xdr:row>26</xdr:row>
      <xdr:rowOff>90487</xdr:rowOff>
    </xdr:from>
    <xdr:to>
      <xdr:col>8</xdr:col>
      <xdr:colOff>981074</xdr:colOff>
      <xdr:row>27</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9526</xdr:colOff>
      <xdr:row>34</xdr:row>
      <xdr:rowOff>200025</xdr:rowOff>
    </xdr:from>
    <xdr:to>
      <xdr:col>8</xdr:col>
      <xdr:colOff>914400</xdr:colOff>
      <xdr:row>36</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42</xdr:row>
      <xdr:rowOff>57150</xdr:rowOff>
    </xdr:from>
    <xdr:to>
      <xdr:col>8</xdr:col>
      <xdr:colOff>866775</xdr:colOff>
      <xdr:row>43</xdr:row>
      <xdr:rowOff>95250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tfl.gov.uk/corporate/about-tfl/how-we-work/planning-for-the-future/consultations-and-surveys/london-travel-demand-survey"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gov.uk/government/publications/everybody-active-every-day-a-framework-to-embed-physical-activity-into-daily-life" TargetMode="External"/><Relationship Id="rId3" Type="http://schemas.openxmlformats.org/officeDocument/2006/relationships/hyperlink" Target="http://content.tfl.gov.uk/mts-outcomes-summary-report.pdf" TargetMode="External"/><Relationship Id="rId7" Type="http://schemas.openxmlformats.org/officeDocument/2006/relationships/hyperlink" Target="https://www.gov.uk/government/uploads/system/uploads/attachment_data/file/213740/dh_128145.pdf" TargetMode="External"/><Relationship Id="rId12" Type="http://schemas.openxmlformats.org/officeDocument/2006/relationships/printerSettings" Target="../printerSettings/printerSettings17.bin"/><Relationship Id="rId2" Type="http://schemas.openxmlformats.org/officeDocument/2006/relationships/hyperlink" Target="http://content.tfl.gov.uk/travel-in-london-report-10.pdf" TargetMode="External"/><Relationship Id="rId1" Type="http://schemas.openxmlformats.org/officeDocument/2006/relationships/hyperlink" Target="https://tfl.gov.uk/corporate/publications-and-reports/travel-in-london-reports?intcmp=3120" TargetMode="External"/><Relationship Id="rId6" Type="http://schemas.openxmlformats.org/officeDocument/2006/relationships/hyperlink" Target="http://content.tfl.gov.uk/analysis-of-walking-potential-2016.pdf" TargetMode="External"/><Relationship Id="rId11" Type="http://schemas.openxmlformats.org/officeDocument/2006/relationships/hyperlink" Target="http://content.tfl.gov.uk/strategic-cycling-analysis.pdf" TargetMode="External"/><Relationship Id="rId5" Type="http://schemas.openxmlformats.org/officeDocument/2006/relationships/hyperlink" Target="http://content.tfl.gov.uk/analysis-of-cycling-potential-2016.pdf" TargetMode="External"/><Relationship Id="rId10" Type="http://schemas.openxmlformats.org/officeDocument/2006/relationships/hyperlink" Target="https://tfl.gov.uk/corporate/about-tfl/how-we-work/planning-for-the-future/consultations-and-surveys/london-travel-demand-survey" TargetMode="External"/><Relationship Id="rId4" Type="http://schemas.openxmlformats.org/officeDocument/2006/relationships/hyperlink" Target="http://content.tfl.gov.uk/mts-challenges-and-opportunities-report.pdf" TargetMode="External"/><Relationship Id="rId9" Type="http://schemas.openxmlformats.org/officeDocument/2006/relationships/hyperlink" Target="https://www.gov.uk/government/collections/road-accidents-and-safety-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fl.gov.uk/corporate/about-tfl/how-we-work/planning-for-the-future/consultations-and-surveys/london-travel-demand-surve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publications/everybody-active-every-day-a-framework-to-embed-physical-activity-into-daily-life" TargetMode="External"/><Relationship Id="rId2" Type="http://schemas.openxmlformats.org/officeDocument/2006/relationships/hyperlink" Target="https://www.gov.uk/government/uploads/system/uploads/attachment_data/file/213740/dh_128145.pdf" TargetMode="External"/><Relationship Id="rId1" Type="http://schemas.openxmlformats.org/officeDocument/2006/relationships/hyperlink" Target="https://tfl.gov.uk/corporate/about-tfl/how-we-work/planning-for-the-future/consultations-and-surveys/london-travel-demand-survey"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content.tfl.gov.uk/strategic-cycling-analysis.pdf" TargetMode="External"/><Relationship Id="rId1" Type="http://schemas.openxmlformats.org/officeDocument/2006/relationships/hyperlink" Target="http://content.tfl.gov.uk/travel-in-london-report-10.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content.tfl.gov.uk/casualties-in-greater-london-2016.pdf" TargetMode="External"/><Relationship Id="rId1" Type="http://schemas.openxmlformats.org/officeDocument/2006/relationships/hyperlink" Target="https://www.gov.uk/government/collections/road-accidents-and-safety-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gov.uk/government/collections/road-traffic-statistic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ata.london.gov.uk/dataset/licensed-vehicles-numbers-boroug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33"/>
  <sheetViews>
    <sheetView workbookViewId="0">
      <selection activeCell="B28" sqref="B28"/>
    </sheetView>
  </sheetViews>
  <sheetFormatPr defaultRowHeight="15"/>
  <cols>
    <col min="1" max="1" width="14.44140625" style="19" customWidth="1"/>
    <col min="2" max="2" width="39.88671875" style="19" customWidth="1"/>
    <col min="3" max="3" width="85.77734375" style="19" customWidth="1"/>
    <col min="4" max="16384" width="8.88671875" style="19"/>
  </cols>
  <sheetData>
    <row r="1" spans="1:5" ht="24.75" customHeight="1">
      <c r="A1" s="229" t="s">
        <v>176</v>
      </c>
      <c r="B1" s="219"/>
      <c r="C1" s="229" t="s">
        <v>16</v>
      </c>
    </row>
    <row r="2" spans="1:5" ht="24.75" customHeight="1">
      <c r="A2" s="227"/>
      <c r="B2" s="227"/>
      <c r="C2" s="228" t="s">
        <v>209</v>
      </c>
      <c r="D2" s="227"/>
      <c r="E2" s="226" t="s">
        <v>71</v>
      </c>
    </row>
    <row r="3" spans="1:5" ht="28.5" customHeight="1">
      <c r="A3" s="269" t="s">
        <v>60</v>
      </c>
      <c r="B3" s="269"/>
      <c r="C3" s="220" t="s">
        <v>61</v>
      </c>
      <c r="D3" s="261"/>
    </row>
    <row r="4" spans="1:5" ht="35.1" customHeight="1">
      <c r="A4" s="280" t="s">
        <v>24</v>
      </c>
      <c r="B4" s="279" t="s">
        <v>39</v>
      </c>
      <c r="C4" s="222" t="s">
        <v>58</v>
      </c>
      <c r="D4" s="262"/>
    </row>
    <row r="5" spans="1:5" ht="35.1" customHeight="1">
      <c r="A5" s="280"/>
      <c r="B5" s="279"/>
      <c r="C5" s="222" t="s">
        <v>59</v>
      </c>
      <c r="D5" s="262"/>
    </row>
    <row r="6" spans="1:5" ht="75" customHeight="1">
      <c r="A6" s="280"/>
      <c r="B6" s="225" t="s">
        <v>40</v>
      </c>
      <c r="C6" s="224" t="s">
        <v>30</v>
      </c>
      <c r="D6" s="262"/>
    </row>
    <row r="7" spans="1:5" ht="24.95" customHeight="1">
      <c r="A7" s="280"/>
      <c r="B7" s="278" t="s">
        <v>41</v>
      </c>
      <c r="C7" s="221" t="s">
        <v>76</v>
      </c>
      <c r="D7" s="262"/>
    </row>
    <row r="8" spans="1:5" ht="24.95" customHeight="1">
      <c r="A8" s="280"/>
      <c r="B8" s="278"/>
      <c r="C8" s="221" t="s">
        <v>31</v>
      </c>
      <c r="D8" s="262"/>
    </row>
    <row r="9" spans="1:5" ht="24.95" customHeight="1">
      <c r="A9" s="280"/>
      <c r="B9" s="278"/>
      <c r="C9" s="221" t="s">
        <v>32</v>
      </c>
      <c r="D9" s="262"/>
    </row>
    <row r="10" spans="1:5" ht="24.95" customHeight="1">
      <c r="A10" s="280"/>
      <c r="B10" s="271" t="s">
        <v>43</v>
      </c>
      <c r="C10" s="223" t="s">
        <v>33</v>
      </c>
      <c r="D10" s="263"/>
    </row>
    <row r="11" spans="1:5" ht="24.95" customHeight="1">
      <c r="A11" s="280"/>
      <c r="B11" s="271"/>
      <c r="C11" s="223" t="s">
        <v>34</v>
      </c>
      <c r="D11" s="262"/>
    </row>
    <row r="12" spans="1:5" ht="24.95" customHeight="1">
      <c r="A12" s="280"/>
      <c r="B12" s="271"/>
      <c r="C12" s="223" t="s">
        <v>35</v>
      </c>
      <c r="D12" s="262"/>
    </row>
    <row r="13" spans="1:5" ht="24.95" customHeight="1">
      <c r="A13" s="280"/>
      <c r="B13" s="271"/>
      <c r="C13" s="223" t="s">
        <v>36</v>
      </c>
      <c r="D13" s="262"/>
    </row>
    <row r="14" spans="1:5" ht="20.25" customHeight="1">
      <c r="A14" s="277" t="s">
        <v>23</v>
      </c>
      <c r="B14" s="272" t="s">
        <v>44</v>
      </c>
      <c r="C14" s="284" t="s">
        <v>115</v>
      </c>
      <c r="D14" s="277"/>
    </row>
    <row r="15" spans="1:5" ht="20.25" customHeight="1">
      <c r="A15" s="277"/>
      <c r="B15" s="272"/>
      <c r="C15" s="284"/>
      <c r="D15" s="277"/>
    </row>
    <row r="16" spans="1:5" ht="20.25" customHeight="1">
      <c r="A16" s="277"/>
      <c r="B16" s="273" t="s">
        <v>45</v>
      </c>
      <c r="C16" s="283" t="s">
        <v>37</v>
      </c>
      <c r="D16" s="277"/>
    </row>
    <row r="17" spans="1:4" ht="20.25" customHeight="1">
      <c r="A17" s="277"/>
      <c r="B17" s="273"/>
      <c r="C17" s="283"/>
      <c r="D17" s="277"/>
    </row>
    <row r="18" spans="1:4" ht="20.25" customHeight="1">
      <c r="A18" s="277"/>
      <c r="B18" s="274" t="s">
        <v>46</v>
      </c>
      <c r="C18" s="282" t="s">
        <v>38</v>
      </c>
      <c r="D18" s="277"/>
    </row>
    <row r="19" spans="1:4" ht="20.25" customHeight="1">
      <c r="A19" s="277"/>
      <c r="B19" s="274"/>
      <c r="C19" s="282"/>
      <c r="D19" s="277"/>
    </row>
    <row r="20" spans="1:4" ht="18.75" customHeight="1">
      <c r="A20" s="270" t="s">
        <v>42</v>
      </c>
      <c r="B20" s="275" t="s">
        <v>47</v>
      </c>
      <c r="C20" s="285" t="s">
        <v>185</v>
      </c>
      <c r="D20" s="264"/>
    </row>
    <row r="21" spans="1:4" ht="18.75" customHeight="1">
      <c r="A21" s="270"/>
      <c r="B21" s="275"/>
      <c r="C21" s="285"/>
      <c r="D21" s="264"/>
    </row>
    <row r="22" spans="1:4" ht="18.75" customHeight="1">
      <c r="A22" s="270"/>
      <c r="B22" s="276" t="s">
        <v>48</v>
      </c>
      <c r="C22" s="281" t="s">
        <v>185</v>
      </c>
      <c r="D22" s="264"/>
    </row>
    <row r="23" spans="1:4" ht="18.75" customHeight="1">
      <c r="A23" s="270"/>
      <c r="B23" s="276"/>
      <c r="C23" s="281"/>
      <c r="D23" s="264"/>
    </row>
    <row r="24" spans="1:4" ht="51" customHeight="1">
      <c r="A24" s="242" t="s">
        <v>75</v>
      </c>
      <c r="B24" s="243"/>
      <c r="C24" s="244" t="s">
        <v>75</v>
      </c>
      <c r="D24" s="243"/>
    </row>
    <row r="25" spans="1:4">
      <c r="C25" s="81"/>
    </row>
    <row r="26" spans="1:4">
      <c r="A26" s="19" t="s">
        <v>210</v>
      </c>
    </row>
    <row r="28" spans="1:4">
      <c r="A28" s="114" t="s">
        <v>121</v>
      </c>
    </row>
    <row r="29" spans="1:4">
      <c r="A29" s="109"/>
    </row>
    <row r="30" spans="1:4">
      <c r="A30" s="110" t="s">
        <v>122</v>
      </c>
    </row>
    <row r="31" spans="1:4">
      <c r="A31" s="110"/>
    </row>
    <row r="32" spans="1:4">
      <c r="A32" s="110" t="s">
        <v>123</v>
      </c>
    </row>
    <row r="33" spans="1:1">
      <c r="A33" s="110" t="s">
        <v>124</v>
      </c>
    </row>
  </sheetData>
  <mergeCells count="18">
    <mergeCell ref="C22:C23"/>
    <mergeCell ref="C18:C19"/>
    <mergeCell ref="C16:C17"/>
    <mergeCell ref="C14:C15"/>
    <mergeCell ref="D14:D19"/>
    <mergeCell ref="C20:C21"/>
    <mergeCell ref="A3:B3"/>
    <mergeCell ref="A20:A23"/>
    <mergeCell ref="B10:B13"/>
    <mergeCell ref="B14:B15"/>
    <mergeCell ref="B16:B17"/>
    <mergeCell ref="B18:B19"/>
    <mergeCell ref="B20:B21"/>
    <mergeCell ref="B22:B23"/>
    <mergeCell ref="A14:A19"/>
    <mergeCell ref="B7:B9"/>
    <mergeCell ref="B4:B5"/>
    <mergeCell ref="A4:A13"/>
  </mergeCells>
  <hyperlinks>
    <hyperlink ref="C3" location="'Overall aim Sust Mode Share'!A1" display="Overall aim: Londoners’ trips to be on foot, by cycle or by public transport"/>
    <hyperlink ref="C4" location="'Outcome 1a daily active travel'!A1" display="Outcome 1a: Londoners to do at least the 20 minutes of active travel they need to stay healthy each day"/>
    <hyperlink ref="C5" location="'Outcome 1b cycle network access'!A1" display="Outcome 1b: Londoners have access to a safe and pleasant cycle network"/>
    <hyperlink ref="C6" location="'Outcome 2 Vision Zero'!A1" display="Outcome 2: Vision Zero - Deaths and serious injuries from all road collisions to be eliminated from our streets"/>
    <hyperlink ref="C7" location="'Outcome 3a reduce traffic'!A1" display="Outcome 3a: Reduce the volume of traffic in London"/>
    <hyperlink ref="C8" location="'Outcome 3b central freight'!A1" display="Outcome 3b: Reduce the number of freight trips in the central London morning peak"/>
    <hyperlink ref="C9" location="'Outcome 3c Car ownership'!A1" display="Outcome 3c: Reduce car ownership in London"/>
    <hyperlink ref="C10" location="'Outcome 4a CO2'!A1" display="Outcome 4a: Reduced CO2 emissions"/>
    <hyperlink ref="C11" location="'Outcome 4b NOx'!A1" display="Outcome 4b: Reduced NOx emissions"/>
    <hyperlink ref="C12" location="'Outcome 4c PM10'!A1" display="Outcome 4c: Reduced particulate emissions (PM10)"/>
    <hyperlink ref="C14" location="'Outcome 5 PT use'!A1" display="Outcome 5: Increase sustainable mode use"/>
    <hyperlink ref="C16" location="'Outcome 6 Step-free journ time'!A1" display="Outcome 6: Everyone will be able to travel spontaneously and independently"/>
    <hyperlink ref="C18" location="'Outcome 7 bus speeds'!A1" display="Outcome 7: Bus journeys will be quick and reliable, an attractive alternative to the car"/>
    <hyperlink ref="C13" location="'Outcome 4d PM2.5'!A1" display="Outcome 4d: Reduced particulate emissions (PM2.5)"/>
    <hyperlink ref="C24" location="'Further data sources'!A1" display="Further data sources"/>
    <hyperlink ref="E2" location="'Borough dashboard'!B2" display="Next"/>
    <hyperlink ref="C2" location="'Borough dashboard'!A1" display="Borough dashboard"/>
  </hyperlinks>
  <pageMargins left="0.70866141732283472" right="0.70866141732283472"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AA46"/>
  <sheetViews>
    <sheetView workbookViewId="0">
      <selection activeCell="A10" sqref="A10"/>
    </sheetView>
  </sheetViews>
  <sheetFormatPr defaultColWidth="10.109375" defaultRowHeight="15"/>
  <cols>
    <col min="1" max="1" width="23.5546875" style="1" customWidth="1"/>
    <col min="2" max="4" width="11.44140625" style="1" customWidth="1"/>
    <col min="5" max="5" width="10.109375" style="1"/>
    <col min="6" max="6" width="7.77734375" style="1" customWidth="1"/>
    <col min="7" max="7" width="7.21875" style="1" customWidth="1"/>
    <col min="8" max="8" width="13.33203125" style="1" customWidth="1"/>
    <col min="9" max="17" width="10.109375" style="1"/>
    <col min="18" max="18" width="20.21875" style="1" customWidth="1"/>
    <col min="19" max="16384" width="10.109375" style="1"/>
  </cols>
  <sheetData>
    <row r="1" spans="1:27" ht="18">
      <c r="A1" s="230" t="s">
        <v>24</v>
      </c>
      <c r="B1" s="116"/>
      <c r="C1" s="116"/>
      <c r="D1" s="116"/>
      <c r="E1" s="116"/>
      <c r="F1" s="116"/>
      <c r="G1" s="116"/>
      <c r="H1" s="116"/>
      <c r="I1" s="116"/>
    </row>
    <row r="2" spans="1:27" ht="15.75">
      <c r="A2" s="249" t="s">
        <v>168</v>
      </c>
      <c r="B2" s="250"/>
      <c r="C2" s="250"/>
      <c r="D2" s="250"/>
      <c r="E2" s="250"/>
      <c r="F2" s="250"/>
      <c r="G2" s="79" t="s">
        <v>70</v>
      </c>
      <c r="H2" s="79" t="s">
        <v>49</v>
      </c>
      <c r="I2" s="79" t="s">
        <v>71</v>
      </c>
    </row>
    <row r="3" spans="1:27">
      <c r="A3" s="7" t="s">
        <v>163</v>
      </c>
    </row>
    <row r="4" spans="1:27" ht="15.75">
      <c r="A4" s="7" t="s">
        <v>162</v>
      </c>
    </row>
    <row r="5" spans="1:27" ht="15.75">
      <c r="A5" s="7" t="s">
        <v>164</v>
      </c>
      <c r="G5" s="79"/>
      <c r="H5" s="79"/>
      <c r="I5" s="79"/>
    </row>
    <row r="6" spans="1:27">
      <c r="A6" s="30"/>
      <c r="B6" s="30"/>
      <c r="C6" s="30"/>
      <c r="D6" s="30"/>
      <c r="E6" s="30"/>
      <c r="F6" s="30"/>
      <c r="G6" s="30"/>
      <c r="H6" s="30"/>
      <c r="I6" s="30"/>
      <c r="J6" s="30"/>
      <c r="K6" s="30"/>
      <c r="L6" s="30"/>
      <c r="M6" s="30"/>
      <c r="N6" s="30"/>
      <c r="O6" s="30"/>
      <c r="P6" s="30"/>
      <c r="Q6" s="30"/>
      <c r="R6" s="30"/>
    </row>
    <row r="7" spans="1:27">
      <c r="A7" s="60"/>
      <c r="B7" s="313" t="s">
        <v>82</v>
      </c>
      <c r="C7" s="313"/>
      <c r="D7" s="335"/>
      <c r="E7" s="92"/>
      <c r="F7" s="92"/>
      <c r="G7" s="30"/>
      <c r="H7" s="30"/>
      <c r="I7" s="30"/>
      <c r="J7" s="30"/>
      <c r="K7" s="30"/>
      <c r="L7" s="30"/>
      <c r="M7" s="30"/>
      <c r="N7" s="30"/>
      <c r="O7" s="30"/>
      <c r="P7" s="30"/>
      <c r="Q7" s="30"/>
      <c r="R7" s="30"/>
    </row>
    <row r="8" spans="1:27" s="11" customFormat="1" ht="12.75">
      <c r="A8" s="85"/>
      <c r="B8" s="93"/>
      <c r="C8" s="303" t="s">
        <v>18</v>
      </c>
      <c r="D8" s="303"/>
      <c r="E8" s="90"/>
      <c r="F8" s="112"/>
      <c r="G8" s="85"/>
    </row>
    <row r="9" spans="1:27" s="11" customFormat="1" ht="12.75">
      <c r="A9" s="89" t="s">
        <v>0</v>
      </c>
      <c r="B9" s="94">
        <v>2013</v>
      </c>
      <c r="C9" s="86">
        <v>2021</v>
      </c>
      <c r="D9" s="86">
        <v>2041</v>
      </c>
      <c r="E9" s="86"/>
      <c r="F9" s="86"/>
    </row>
    <row r="10" spans="1:27">
      <c r="A10" s="362" t="s">
        <v>1</v>
      </c>
      <c r="B10" s="95">
        <v>161800</v>
      </c>
      <c r="C10" s="23">
        <v>138600</v>
      </c>
      <c r="D10" s="23">
        <v>35200</v>
      </c>
      <c r="E10" s="77"/>
      <c r="F10" s="111"/>
      <c r="G10" s="77"/>
      <c r="H10" s="77"/>
      <c r="I10" s="77"/>
      <c r="J10" s="77"/>
      <c r="K10" s="77"/>
      <c r="L10" s="77"/>
      <c r="M10" s="77"/>
      <c r="N10" s="77"/>
      <c r="O10" s="77"/>
      <c r="P10" s="77"/>
      <c r="Q10" s="77"/>
      <c r="R10" s="77"/>
      <c r="S10" s="77"/>
      <c r="T10" s="77"/>
      <c r="U10" s="77"/>
      <c r="V10" s="77"/>
      <c r="W10" s="77"/>
      <c r="X10" s="77"/>
      <c r="Y10" s="77"/>
      <c r="Z10" s="77"/>
      <c r="AA10" s="77"/>
    </row>
    <row r="11" spans="1:27">
      <c r="A11" s="87"/>
      <c r="B11" s="359"/>
      <c r="C11" s="23"/>
      <c r="D11" s="23"/>
      <c r="E11" s="265"/>
      <c r="F11" s="265"/>
      <c r="G11" s="265"/>
      <c r="H11" s="265"/>
      <c r="I11" s="265"/>
      <c r="J11" s="265"/>
      <c r="K11" s="265"/>
      <c r="L11" s="265"/>
      <c r="M11" s="265"/>
      <c r="N11" s="265"/>
      <c r="O11" s="265"/>
      <c r="P11" s="265"/>
      <c r="Q11" s="265"/>
      <c r="R11" s="265"/>
      <c r="S11" s="265"/>
      <c r="T11" s="265"/>
      <c r="U11" s="265"/>
      <c r="V11" s="265"/>
      <c r="W11" s="265"/>
      <c r="X11" s="265"/>
      <c r="Y11" s="265"/>
      <c r="Z11" s="265"/>
      <c r="AA11" s="265"/>
    </row>
    <row r="12" spans="1:27" s="11" customFormat="1">
      <c r="A12" s="30"/>
      <c r="B12" s="30"/>
      <c r="C12" s="30"/>
      <c r="D12" s="30"/>
      <c r="E12" s="23"/>
      <c r="F12" s="23"/>
    </row>
    <row r="13" spans="1:27" s="11" customFormat="1">
      <c r="A13" s="6" t="s">
        <v>117</v>
      </c>
      <c r="B13" s="1"/>
      <c r="C13" s="1"/>
      <c r="D13" s="1"/>
      <c r="E13" s="23"/>
      <c r="F13" s="23"/>
    </row>
    <row r="14" spans="1:27" s="11" customFormat="1">
      <c r="A14" s="6" t="s">
        <v>103</v>
      </c>
      <c r="B14" s="1"/>
      <c r="C14" s="1"/>
      <c r="D14" s="1"/>
      <c r="E14" s="23"/>
      <c r="F14" s="23"/>
    </row>
    <row r="15" spans="1:27" s="11" customFormat="1">
      <c r="A15" s="1"/>
      <c r="B15" s="1"/>
      <c r="C15" s="1"/>
      <c r="D15" s="1"/>
      <c r="E15" s="23"/>
      <c r="F15" s="23"/>
    </row>
    <row r="16" spans="1:27" s="11" customFormat="1">
      <c r="A16" s="6" t="s">
        <v>104</v>
      </c>
      <c r="B16" s="1"/>
      <c r="C16" s="1"/>
      <c r="D16" s="1"/>
      <c r="E16" s="23"/>
      <c r="F16" s="23"/>
    </row>
    <row r="17" spans="1:6" s="11" customFormat="1">
      <c r="A17" s="6" t="s">
        <v>109</v>
      </c>
      <c r="B17" s="1"/>
      <c r="C17" s="1"/>
      <c r="D17" s="1"/>
      <c r="E17" s="23"/>
      <c r="F17" s="23"/>
    </row>
    <row r="18" spans="1:6" s="11" customFormat="1">
      <c r="A18" s="6" t="s">
        <v>105</v>
      </c>
      <c r="B18" s="1"/>
      <c r="C18" s="1"/>
      <c r="D18" s="1"/>
      <c r="E18" s="23"/>
      <c r="F18" s="23"/>
    </row>
    <row r="19" spans="1:6" s="11" customFormat="1">
      <c r="A19" s="6" t="s">
        <v>106</v>
      </c>
      <c r="B19" s="1"/>
      <c r="C19" s="1"/>
      <c r="D19" s="1"/>
      <c r="E19" s="23"/>
      <c r="F19" s="23"/>
    </row>
    <row r="20" spans="1:6" s="11" customFormat="1">
      <c r="A20" s="6" t="s">
        <v>107</v>
      </c>
      <c r="B20" s="1"/>
      <c r="C20" s="1"/>
      <c r="D20" s="1"/>
      <c r="E20" s="23"/>
      <c r="F20" s="23"/>
    </row>
    <row r="21" spans="1:6" s="11" customFormat="1">
      <c r="A21" s="6" t="s">
        <v>108</v>
      </c>
      <c r="B21" s="1"/>
      <c r="C21" s="1"/>
      <c r="D21" s="1"/>
      <c r="E21" s="23"/>
      <c r="F21" s="23"/>
    </row>
    <row r="22" spans="1:6" s="11" customFormat="1">
      <c r="A22" s="6"/>
      <c r="B22" s="1"/>
      <c r="C22" s="1"/>
      <c r="D22" s="1"/>
      <c r="E22" s="23"/>
      <c r="F22" s="23"/>
    </row>
    <row r="23" spans="1:6" s="11" customFormat="1">
      <c r="A23" s="6" t="s">
        <v>186</v>
      </c>
      <c r="B23" s="1"/>
      <c r="C23" s="1"/>
      <c r="D23" s="1"/>
      <c r="E23" s="23"/>
      <c r="F23" s="23"/>
    </row>
    <row r="24" spans="1:6" s="11" customFormat="1">
      <c r="A24" s="1"/>
      <c r="B24" s="1"/>
      <c r="C24" s="1"/>
      <c r="D24" s="1"/>
      <c r="E24" s="23"/>
      <c r="F24" s="23"/>
    </row>
    <row r="25" spans="1:6" s="11" customFormat="1">
      <c r="A25" s="1"/>
      <c r="B25" s="1"/>
      <c r="C25" s="1"/>
      <c r="D25" s="1"/>
      <c r="E25" s="23"/>
      <c r="F25" s="23"/>
    </row>
    <row r="26" spans="1:6" s="11" customFormat="1">
      <c r="A26" s="1"/>
      <c r="B26" s="1"/>
      <c r="C26" s="1"/>
      <c r="D26" s="1"/>
      <c r="E26" s="86"/>
      <c r="F26" s="86"/>
    </row>
    <row r="27" spans="1:6" s="11" customFormat="1">
      <c r="A27" s="1"/>
      <c r="B27" s="1"/>
      <c r="C27" s="1"/>
      <c r="D27" s="1"/>
      <c r="E27" s="23"/>
      <c r="F27" s="23"/>
    </row>
    <row r="28" spans="1:6" s="11" customFormat="1">
      <c r="A28" s="1"/>
      <c r="B28" s="1"/>
      <c r="C28" s="1"/>
      <c r="D28" s="1"/>
      <c r="E28" s="23"/>
      <c r="F28" s="23"/>
    </row>
    <row r="29" spans="1:6" s="11" customFormat="1">
      <c r="A29" s="1"/>
      <c r="B29" s="1"/>
      <c r="C29" s="1"/>
      <c r="D29" s="1"/>
      <c r="E29" s="23"/>
      <c r="F29" s="23"/>
    </row>
    <row r="30" spans="1:6" s="11" customFormat="1">
      <c r="A30" s="1"/>
      <c r="B30" s="1"/>
      <c r="C30" s="1"/>
      <c r="D30" s="1"/>
      <c r="E30" s="23"/>
      <c r="F30" s="23"/>
    </row>
    <row r="31" spans="1:6" s="11" customFormat="1">
      <c r="A31" s="1"/>
      <c r="B31" s="1"/>
      <c r="C31" s="1"/>
      <c r="D31" s="1"/>
      <c r="E31" s="23"/>
      <c r="F31" s="23"/>
    </row>
    <row r="32" spans="1:6" s="11" customFormat="1">
      <c r="A32" s="1"/>
      <c r="B32" s="1"/>
      <c r="C32" s="1"/>
      <c r="D32" s="1"/>
      <c r="E32" s="23"/>
      <c r="F32" s="23"/>
    </row>
    <row r="33" spans="1:17" s="11" customFormat="1">
      <c r="A33" s="1"/>
      <c r="B33" s="1"/>
      <c r="C33" s="1"/>
      <c r="D33" s="1"/>
      <c r="E33" s="23"/>
      <c r="F33" s="23"/>
    </row>
    <row r="34" spans="1:17" s="11" customFormat="1">
      <c r="A34" s="1"/>
      <c r="B34" s="1"/>
      <c r="C34" s="1"/>
      <c r="D34" s="1"/>
      <c r="E34" s="23"/>
      <c r="F34" s="23"/>
    </row>
    <row r="35" spans="1:17" s="11" customFormat="1">
      <c r="A35" s="1"/>
      <c r="B35" s="1"/>
      <c r="C35" s="1"/>
      <c r="D35" s="1"/>
      <c r="E35" s="23"/>
      <c r="F35" s="23"/>
    </row>
    <row r="36" spans="1:17" s="11" customFormat="1">
      <c r="A36" s="1"/>
      <c r="B36" s="1"/>
      <c r="C36" s="1"/>
      <c r="D36" s="1"/>
      <c r="E36" s="23"/>
      <c r="F36" s="23"/>
    </row>
    <row r="37" spans="1:17" s="11" customFormat="1">
      <c r="A37" s="1"/>
      <c r="B37" s="1"/>
      <c r="C37" s="1"/>
      <c r="D37" s="1"/>
      <c r="E37" s="23"/>
      <c r="F37" s="23"/>
    </row>
    <row r="38" spans="1:17" s="11" customFormat="1">
      <c r="A38" s="1"/>
      <c r="B38" s="1"/>
      <c r="C38" s="1"/>
      <c r="D38" s="1"/>
      <c r="E38" s="23"/>
      <c r="F38" s="23"/>
    </row>
    <row r="39" spans="1:17" s="11" customFormat="1">
      <c r="A39" s="1"/>
      <c r="B39" s="1"/>
      <c r="C39" s="1"/>
      <c r="D39" s="1"/>
      <c r="E39" s="23"/>
      <c r="F39" s="23"/>
    </row>
    <row r="40" spans="1:17" s="11" customFormat="1">
      <c r="A40" s="1"/>
      <c r="B40" s="1"/>
      <c r="C40" s="1"/>
      <c r="D40" s="1"/>
      <c r="E40" s="23"/>
      <c r="F40" s="23"/>
    </row>
    <row r="41" spans="1:17" s="11" customFormat="1">
      <c r="A41" s="1"/>
      <c r="B41" s="1"/>
      <c r="C41" s="1"/>
      <c r="D41" s="1"/>
      <c r="E41" s="23"/>
      <c r="F41" s="23"/>
    </row>
    <row r="42" spans="1:17" s="11" customFormat="1">
      <c r="A42" s="1"/>
      <c r="B42" s="1"/>
      <c r="C42" s="1"/>
      <c r="D42" s="1"/>
      <c r="E42" s="23"/>
      <c r="F42" s="23"/>
    </row>
    <row r="43" spans="1:17" s="11" customFormat="1">
      <c r="A43" s="1"/>
      <c r="B43" s="1"/>
      <c r="C43" s="1"/>
      <c r="D43" s="1"/>
      <c r="E43" s="23"/>
      <c r="F43" s="23"/>
    </row>
    <row r="44" spans="1:17" s="11" customFormat="1">
      <c r="A44" s="1"/>
      <c r="B44" s="1"/>
      <c r="C44" s="1"/>
      <c r="D44" s="1"/>
      <c r="E44" s="23"/>
      <c r="F44" s="23"/>
    </row>
    <row r="45" spans="1:17" s="11" customFormat="1">
      <c r="A45" s="1"/>
      <c r="B45" s="1"/>
      <c r="C45" s="1"/>
      <c r="D45" s="1"/>
      <c r="E45" s="23"/>
      <c r="F45" s="23"/>
    </row>
    <row r="46" spans="1:17">
      <c r="E46" s="30"/>
      <c r="F46" s="30"/>
      <c r="G46" s="30"/>
      <c r="H46" s="30"/>
      <c r="I46" s="30"/>
      <c r="J46" s="30"/>
      <c r="K46" s="30"/>
      <c r="L46" s="30"/>
      <c r="M46" s="30"/>
      <c r="N46" s="30"/>
      <c r="O46" s="30"/>
      <c r="P46" s="30"/>
      <c r="Q46" s="30"/>
    </row>
  </sheetData>
  <mergeCells count="2">
    <mergeCell ref="C8:D8"/>
    <mergeCell ref="B7:D7"/>
  </mergeCells>
  <hyperlinks>
    <hyperlink ref="H2" location="Contents!A1" display="Back to contents"/>
    <hyperlink ref="G2" location="'Outcome 3c Car ownership'!A1" display="Back"/>
    <hyperlink ref="I2" location="'Outcome 4b NOx'!A1" display="Next"/>
  </hyperlinks>
  <pageMargins left="0.70866141732283472" right="0.70866141732283472" top="0.74803149606299213" bottom="0.74803149606299213" header="0.31496062992125984" footer="0.31496062992125984"/>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AA46"/>
  <sheetViews>
    <sheetView workbookViewId="0">
      <selection activeCell="D28" sqref="D28"/>
    </sheetView>
  </sheetViews>
  <sheetFormatPr defaultRowHeight="15"/>
  <cols>
    <col min="1" max="1" width="23.5546875" style="1" customWidth="1"/>
    <col min="2" max="4" width="10.33203125" style="1" customWidth="1"/>
    <col min="5" max="5" width="12.5546875" style="1" customWidth="1"/>
    <col min="6" max="6" width="8.88671875" style="1"/>
    <col min="7" max="7" width="15.44140625" style="1" customWidth="1"/>
    <col min="8" max="22" width="8.88671875" style="1"/>
    <col min="23" max="23" width="23.44140625" style="1" customWidth="1"/>
    <col min="24" max="16384" width="8.88671875" style="1"/>
  </cols>
  <sheetData>
    <row r="1" spans="1:27" ht="18">
      <c r="A1" s="230" t="s">
        <v>24</v>
      </c>
      <c r="B1" s="116"/>
      <c r="C1" s="116"/>
      <c r="D1" s="116"/>
      <c r="E1" s="116"/>
      <c r="F1" s="116"/>
      <c r="G1" s="116"/>
      <c r="H1" s="116"/>
    </row>
    <row r="2" spans="1:27" ht="15.75">
      <c r="A2" s="249" t="s">
        <v>167</v>
      </c>
      <c r="B2" s="250"/>
      <c r="C2" s="250"/>
      <c r="D2" s="250"/>
      <c r="E2" s="250"/>
      <c r="F2" s="79" t="s">
        <v>70</v>
      </c>
      <c r="G2" s="79" t="s">
        <v>49</v>
      </c>
      <c r="H2" s="79" t="s">
        <v>71</v>
      </c>
    </row>
    <row r="3" spans="1:27">
      <c r="A3" s="7" t="s">
        <v>166</v>
      </c>
    </row>
    <row r="4" spans="1:27" ht="15.75">
      <c r="A4" s="7" t="s">
        <v>172</v>
      </c>
    </row>
    <row r="5" spans="1:27" ht="15.75">
      <c r="A5" s="7" t="s">
        <v>165</v>
      </c>
    </row>
    <row r="7" spans="1:27" ht="28.5" customHeight="1">
      <c r="A7" s="60"/>
      <c r="B7" s="308" t="s">
        <v>88</v>
      </c>
      <c r="C7" s="308"/>
      <c r="D7" s="336"/>
      <c r="E7" s="125"/>
    </row>
    <row r="8" spans="1:27">
      <c r="A8" s="85"/>
      <c r="B8" s="93"/>
      <c r="C8" s="303" t="s">
        <v>18</v>
      </c>
      <c r="D8" s="303"/>
      <c r="E8" s="112"/>
    </row>
    <row r="9" spans="1:27">
      <c r="A9" s="89" t="s">
        <v>0</v>
      </c>
      <c r="B9" s="96">
        <v>2013</v>
      </c>
      <c r="C9" s="97">
        <v>2021</v>
      </c>
      <c r="D9" s="97">
        <v>2041</v>
      </c>
      <c r="E9" s="86"/>
    </row>
    <row r="10" spans="1:27">
      <c r="A10" s="362" t="s">
        <v>1</v>
      </c>
      <c r="B10" s="360">
        <v>690</v>
      </c>
      <c r="C10" s="361">
        <v>210</v>
      </c>
      <c r="D10" s="361">
        <v>30</v>
      </c>
      <c r="E10" s="111"/>
      <c r="F10" s="77"/>
      <c r="G10" s="77"/>
      <c r="H10" s="77"/>
      <c r="I10" s="77"/>
      <c r="J10" s="77"/>
      <c r="K10" s="77"/>
      <c r="L10" s="77"/>
      <c r="M10" s="77"/>
      <c r="N10" s="77"/>
      <c r="O10" s="77"/>
      <c r="P10" s="77"/>
      <c r="Q10" s="77"/>
      <c r="R10" s="77"/>
      <c r="S10" s="77"/>
      <c r="T10" s="77"/>
      <c r="U10" s="77"/>
      <c r="V10" s="77"/>
      <c r="W10" s="77"/>
      <c r="X10" s="77"/>
      <c r="Y10" s="77"/>
      <c r="Z10" s="77"/>
      <c r="AA10" s="77"/>
    </row>
    <row r="11" spans="1:27">
      <c r="A11" s="87"/>
      <c r="B11" s="359"/>
      <c r="C11" s="23"/>
      <c r="D11" s="23"/>
      <c r="E11" s="265"/>
      <c r="F11" s="265"/>
      <c r="G11" s="265"/>
      <c r="H11" s="265"/>
      <c r="I11" s="265"/>
      <c r="J11" s="265"/>
      <c r="K11" s="265"/>
      <c r="L11" s="265"/>
      <c r="M11" s="265"/>
      <c r="N11" s="265"/>
      <c r="O11" s="265"/>
      <c r="P11" s="265"/>
      <c r="Q11" s="265"/>
      <c r="R11" s="265"/>
      <c r="S11" s="265"/>
      <c r="T11" s="265"/>
      <c r="U11" s="265"/>
      <c r="V11" s="265"/>
      <c r="W11" s="265"/>
      <c r="X11" s="265"/>
      <c r="Y11" s="265"/>
      <c r="Z11" s="265"/>
      <c r="AA11" s="265"/>
    </row>
    <row r="12" spans="1:27" s="11" customFormat="1">
      <c r="A12" s="30"/>
      <c r="B12" s="30"/>
      <c r="C12" s="30"/>
      <c r="D12" s="30"/>
      <c r="E12" s="23"/>
    </row>
    <row r="13" spans="1:27" s="11" customFormat="1">
      <c r="A13" s="6" t="s">
        <v>117</v>
      </c>
      <c r="B13" s="1"/>
      <c r="C13" s="1"/>
      <c r="D13" s="1"/>
      <c r="E13" s="23"/>
    </row>
    <row r="14" spans="1:27" s="11" customFormat="1">
      <c r="A14" s="6" t="s">
        <v>103</v>
      </c>
      <c r="B14" s="1"/>
      <c r="C14" s="1"/>
      <c r="D14" s="1"/>
      <c r="E14" s="23"/>
    </row>
    <row r="15" spans="1:27" s="11" customFormat="1">
      <c r="A15" s="1"/>
      <c r="B15" s="1"/>
      <c r="C15" s="1"/>
      <c r="D15" s="1"/>
      <c r="E15" s="23"/>
    </row>
    <row r="16" spans="1:27" s="11" customFormat="1">
      <c r="A16" s="6" t="s">
        <v>104</v>
      </c>
      <c r="B16" s="1"/>
      <c r="C16" s="1"/>
      <c r="D16" s="1"/>
      <c r="E16" s="23"/>
    </row>
    <row r="17" spans="1:6" s="11" customFormat="1">
      <c r="A17" s="6" t="s">
        <v>109</v>
      </c>
      <c r="B17" s="1"/>
      <c r="C17" s="1"/>
      <c r="D17" s="1"/>
      <c r="E17" s="23"/>
    </row>
    <row r="18" spans="1:6" s="11" customFormat="1">
      <c r="A18" s="6" t="s">
        <v>105</v>
      </c>
      <c r="B18" s="1"/>
      <c r="C18" s="1"/>
      <c r="D18" s="1"/>
      <c r="E18" s="23"/>
    </row>
    <row r="19" spans="1:6" s="11" customFormat="1">
      <c r="A19" s="6" t="s">
        <v>106</v>
      </c>
      <c r="B19" s="1"/>
      <c r="C19" s="1"/>
      <c r="D19" s="1"/>
      <c r="E19" s="23"/>
    </row>
    <row r="20" spans="1:6" s="11" customFormat="1">
      <c r="A20" s="6" t="s">
        <v>107</v>
      </c>
      <c r="B20" s="1"/>
      <c r="C20" s="1"/>
      <c r="D20" s="1"/>
      <c r="E20" s="23"/>
    </row>
    <row r="21" spans="1:6" s="11" customFormat="1">
      <c r="A21" s="6" t="s">
        <v>108</v>
      </c>
      <c r="B21" s="1"/>
      <c r="C21" s="1"/>
      <c r="D21" s="1"/>
      <c r="E21" s="23"/>
    </row>
    <row r="22" spans="1:6" s="11" customFormat="1">
      <c r="A22" s="6"/>
      <c r="B22" s="1"/>
      <c r="C22" s="1"/>
      <c r="D22" s="1"/>
      <c r="E22" s="23"/>
    </row>
    <row r="23" spans="1:6" s="11" customFormat="1">
      <c r="A23" s="6" t="s">
        <v>187</v>
      </c>
      <c r="B23" s="1"/>
      <c r="C23" s="1"/>
      <c r="D23" s="1"/>
      <c r="E23" s="23"/>
    </row>
    <row r="24" spans="1:6" s="11" customFormat="1">
      <c r="A24" s="1"/>
      <c r="B24" s="1"/>
      <c r="C24" s="1"/>
      <c r="D24" s="1"/>
      <c r="E24" s="23"/>
    </row>
    <row r="25" spans="1:6" s="11" customFormat="1">
      <c r="A25" s="1"/>
      <c r="B25" s="1"/>
      <c r="C25" s="1"/>
      <c r="D25" s="1"/>
      <c r="E25" s="23"/>
    </row>
    <row r="26" spans="1:6" s="11" customFormat="1">
      <c r="A26" s="1"/>
      <c r="B26" s="1"/>
      <c r="C26" s="1"/>
      <c r="D26" s="1"/>
      <c r="E26" s="86"/>
      <c r="F26" s="86"/>
    </row>
    <row r="27" spans="1:6" s="11" customFormat="1">
      <c r="A27" s="1"/>
      <c r="B27" s="1"/>
      <c r="C27" s="1"/>
      <c r="D27" s="1"/>
      <c r="E27" s="23"/>
    </row>
    <row r="28" spans="1:6" s="11" customFormat="1">
      <c r="A28" s="1"/>
      <c r="B28" s="1"/>
      <c r="C28" s="1"/>
      <c r="D28" s="1"/>
      <c r="E28" s="23"/>
    </row>
    <row r="29" spans="1:6" s="11" customFormat="1">
      <c r="A29" s="1"/>
      <c r="B29" s="1"/>
      <c r="C29" s="1"/>
      <c r="D29" s="1"/>
      <c r="E29" s="23"/>
    </row>
    <row r="30" spans="1:6" s="11" customFormat="1">
      <c r="A30" s="1"/>
      <c r="B30" s="1"/>
      <c r="C30" s="1"/>
      <c r="D30" s="1"/>
      <c r="E30" s="23"/>
    </row>
    <row r="31" spans="1:6" s="11" customFormat="1">
      <c r="A31" s="1"/>
      <c r="B31" s="1"/>
      <c r="C31" s="1"/>
      <c r="D31" s="1"/>
      <c r="E31" s="23"/>
    </row>
    <row r="32" spans="1:6" s="11" customFormat="1">
      <c r="A32" s="1"/>
      <c r="B32" s="1"/>
      <c r="C32" s="1"/>
      <c r="D32" s="1"/>
      <c r="E32" s="23"/>
    </row>
    <row r="33" spans="1:5" s="11" customFormat="1">
      <c r="A33" s="1"/>
      <c r="B33" s="1"/>
      <c r="C33" s="1"/>
      <c r="D33" s="1"/>
      <c r="E33" s="23"/>
    </row>
    <row r="34" spans="1:5" s="11" customFormat="1">
      <c r="A34" s="1"/>
      <c r="B34" s="1"/>
      <c r="C34" s="1"/>
      <c r="D34" s="1"/>
      <c r="E34" s="23"/>
    </row>
    <row r="35" spans="1:5" s="11" customFormat="1">
      <c r="A35" s="1"/>
      <c r="B35" s="1"/>
      <c r="C35" s="1"/>
      <c r="D35" s="1"/>
      <c r="E35" s="23"/>
    </row>
    <row r="36" spans="1:5" s="11" customFormat="1">
      <c r="A36" s="1"/>
      <c r="B36" s="1"/>
      <c r="C36" s="1"/>
      <c r="D36" s="1"/>
      <c r="E36" s="23"/>
    </row>
    <row r="37" spans="1:5" s="11" customFormat="1">
      <c r="A37" s="1"/>
      <c r="B37" s="1"/>
      <c r="C37" s="1"/>
      <c r="D37" s="1"/>
      <c r="E37" s="23"/>
    </row>
    <row r="38" spans="1:5" s="11" customFormat="1">
      <c r="A38" s="1"/>
      <c r="B38" s="1"/>
      <c r="C38" s="1"/>
      <c r="D38" s="1"/>
      <c r="E38" s="23"/>
    </row>
    <row r="39" spans="1:5" s="11" customFormat="1">
      <c r="A39" s="1"/>
      <c r="B39" s="1"/>
      <c r="C39" s="1"/>
      <c r="D39" s="1"/>
      <c r="E39" s="23"/>
    </row>
    <row r="40" spans="1:5" s="11" customFormat="1">
      <c r="A40" s="1"/>
      <c r="B40" s="1"/>
      <c r="C40" s="1"/>
      <c r="D40" s="1"/>
      <c r="E40" s="23"/>
    </row>
    <row r="41" spans="1:5" s="11" customFormat="1">
      <c r="A41" s="1"/>
      <c r="B41" s="1"/>
      <c r="C41" s="1"/>
      <c r="D41" s="1"/>
      <c r="E41" s="23"/>
    </row>
    <row r="42" spans="1:5" s="11" customFormat="1">
      <c r="A42" s="1"/>
      <c r="B42" s="1"/>
      <c r="C42" s="1"/>
      <c r="D42" s="1"/>
      <c r="E42" s="23"/>
    </row>
    <row r="43" spans="1:5" s="11" customFormat="1">
      <c r="A43" s="1"/>
      <c r="B43" s="1"/>
      <c r="C43" s="1"/>
      <c r="D43" s="1"/>
      <c r="E43" s="23"/>
    </row>
    <row r="44" spans="1:5" s="11" customFormat="1">
      <c r="A44" s="1"/>
      <c r="B44" s="1"/>
      <c r="C44" s="1"/>
      <c r="D44" s="1"/>
      <c r="E44" s="23"/>
    </row>
    <row r="45" spans="1:5" s="11" customFormat="1">
      <c r="A45" s="1"/>
      <c r="B45" s="1"/>
      <c r="C45" s="1"/>
      <c r="D45" s="1"/>
      <c r="E45" s="23"/>
    </row>
    <row r="46" spans="1:5">
      <c r="E46" s="30"/>
    </row>
  </sheetData>
  <mergeCells count="2">
    <mergeCell ref="B7:D7"/>
    <mergeCell ref="C8:D8"/>
  </mergeCells>
  <conditionalFormatting sqref="E28:E45 E12:E26 C10:D11">
    <cfRule type="expression" dxfId="3" priority="12">
      <formula>C10&gt;#REF!</formula>
    </cfRule>
  </conditionalFormatting>
  <conditionalFormatting sqref="E27">
    <cfRule type="expression" dxfId="2" priority="19">
      <formula>E27&gt;#REF!</formula>
    </cfRule>
  </conditionalFormatting>
  <hyperlinks>
    <hyperlink ref="G2" location="Contents!A1" display="Back to contents"/>
    <hyperlink ref="F2" location="'Outcome 4a CO2'!A1" display="Back"/>
    <hyperlink ref="H2" location="'Outcome 4c PM10'!A1" display="Next"/>
  </hyperlinks>
  <pageMargins left="0.70866141732283472" right="0.70866141732283472" top="0.74803149606299213" bottom="0.74803149606299213" header="0.31496062992125984" footer="0.31496062992125984"/>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H46"/>
  <sheetViews>
    <sheetView workbookViewId="0">
      <selection activeCell="G12" sqref="G12"/>
    </sheetView>
  </sheetViews>
  <sheetFormatPr defaultRowHeight="15"/>
  <cols>
    <col min="1" max="1" width="22.88671875" style="1" customWidth="1"/>
    <col min="2" max="4" width="10.88671875" style="1" customWidth="1"/>
    <col min="5" max="5" width="18.88671875" style="1" customWidth="1"/>
    <col min="6" max="6" width="8.88671875" style="1"/>
    <col min="7" max="7" width="15" style="1" customWidth="1"/>
    <col min="8" max="22" width="8.88671875" style="1"/>
    <col min="23" max="23" width="23" style="1" customWidth="1"/>
    <col min="24" max="16384" width="8.88671875" style="1"/>
  </cols>
  <sheetData>
    <row r="1" spans="1:8" ht="18">
      <c r="A1" s="230" t="s">
        <v>24</v>
      </c>
      <c r="B1" s="116"/>
      <c r="C1" s="116"/>
      <c r="D1" s="116"/>
      <c r="E1" s="116"/>
      <c r="F1" s="116"/>
      <c r="G1" s="116"/>
      <c r="H1" s="116"/>
    </row>
    <row r="2" spans="1:8" ht="15.75">
      <c r="A2" s="249" t="s">
        <v>169</v>
      </c>
      <c r="B2" s="250"/>
      <c r="C2" s="250"/>
      <c r="D2" s="250"/>
      <c r="E2" s="250"/>
      <c r="F2" s="79" t="s">
        <v>70</v>
      </c>
      <c r="G2" s="79" t="s">
        <v>49</v>
      </c>
      <c r="H2" s="79" t="s">
        <v>71</v>
      </c>
    </row>
    <row r="3" spans="1:8">
      <c r="A3" s="7" t="s">
        <v>170</v>
      </c>
    </row>
    <row r="4" spans="1:8" ht="15.75">
      <c r="A4" s="7" t="s">
        <v>173</v>
      </c>
    </row>
    <row r="5" spans="1:8" ht="15.75">
      <c r="A5" s="7" t="s">
        <v>171</v>
      </c>
    </row>
    <row r="7" spans="1:8" ht="31.5" customHeight="1">
      <c r="A7" s="60"/>
      <c r="B7" s="313" t="s">
        <v>90</v>
      </c>
      <c r="C7" s="313"/>
      <c r="D7" s="335"/>
      <c r="E7" s="113"/>
    </row>
    <row r="8" spans="1:8">
      <c r="A8" s="85"/>
      <c r="B8" s="93"/>
      <c r="C8" s="303" t="s">
        <v>18</v>
      </c>
      <c r="D8" s="303"/>
      <c r="E8" s="112"/>
    </row>
    <row r="9" spans="1:8">
      <c r="A9" s="89" t="s">
        <v>0</v>
      </c>
      <c r="B9" s="96">
        <v>2013</v>
      </c>
      <c r="C9" s="97">
        <v>2021</v>
      </c>
      <c r="D9" s="97">
        <v>2041</v>
      </c>
      <c r="E9" s="86"/>
    </row>
    <row r="10" spans="1:8">
      <c r="A10" s="362" t="s">
        <v>1</v>
      </c>
      <c r="B10" s="364">
        <v>56</v>
      </c>
      <c r="C10" s="361">
        <v>43</v>
      </c>
      <c r="D10" s="361">
        <v>24</v>
      </c>
      <c r="E10" s="111"/>
    </row>
    <row r="11" spans="1:8">
      <c r="A11" s="362"/>
      <c r="B11" s="365"/>
      <c r="C11" s="23"/>
      <c r="D11" s="23"/>
      <c r="E11" s="265"/>
    </row>
    <row r="12" spans="1:8" s="22" customFormat="1">
      <c r="A12" s="30"/>
      <c r="B12" s="30"/>
      <c r="C12" s="30"/>
      <c r="D12" s="30"/>
      <c r="E12" s="23"/>
    </row>
    <row r="13" spans="1:8" s="22" customFormat="1">
      <c r="A13" s="6" t="s">
        <v>117</v>
      </c>
      <c r="B13" s="1"/>
      <c r="C13" s="1"/>
      <c r="D13" s="1"/>
      <c r="E13" s="23"/>
    </row>
    <row r="14" spans="1:8" s="22" customFormat="1">
      <c r="A14" s="6" t="s">
        <v>103</v>
      </c>
      <c r="B14" s="1"/>
      <c r="C14" s="1"/>
      <c r="D14" s="1"/>
      <c r="E14" s="23"/>
    </row>
    <row r="15" spans="1:8" s="22" customFormat="1">
      <c r="A15" s="1"/>
      <c r="B15" s="1"/>
      <c r="C15" s="1"/>
      <c r="D15" s="1"/>
      <c r="E15" s="23"/>
    </row>
    <row r="16" spans="1:8" s="22" customFormat="1">
      <c r="A16" s="6" t="s">
        <v>104</v>
      </c>
      <c r="B16" s="1"/>
      <c r="C16" s="1"/>
      <c r="D16" s="1"/>
      <c r="E16" s="23"/>
    </row>
    <row r="17" spans="1:5" s="22" customFormat="1">
      <c r="A17" s="6" t="s">
        <v>109</v>
      </c>
      <c r="B17" s="1"/>
      <c r="C17" s="1"/>
      <c r="D17" s="1"/>
      <c r="E17" s="23"/>
    </row>
    <row r="18" spans="1:5" s="22" customFormat="1">
      <c r="A18" s="6" t="s">
        <v>105</v>
      </c>
      <c r="B18" s="1"/>
      <c r="C18" s="1"/>
      <c r="D18" s="1"/>
      <c r="E18" s="23"/>
    </row>
    <row r="19" spans="1:5" s="22" customFormat="1">
      <c r="A19" s="6" t="s">
        <v>106</v>
      </c>
      <c r="B19" s="1"/>
      <c r="C19" s="1"/>
      <c r="D19" s="1"/>
      <c r="E19" s="23"/>
    </row>
    <row r="20" spans="1:5" s="22" customFormat="1">
      <c r="A20" s="6" t="s">
        <v>107</v>
      </c>
      <c r="B20" s="1"/>
      <c r="C20" s="1"/>
      <c r="D20" s="1"/>
      <c r="E20" s="23"/>
    </row>
    <row r="21" spans="1:5" s="22" customFormat="1">
      <c r="A21" s="6" t="s">
        <v>108</v>
      </c>
      <c r="B21" s="1"/>
      <c r="C21" s="1"/>
      <c r="D21" s="1"/>
      <c r="E21" s="23"/>
    </row>
    <row r="22" spans="1:5" s="22" customFormat="1">
      <c r="A22" s="6"/>
      <c r="B22" s="1"/>
      <c r="C22" s="1"/>
      <c r="D22" s="1"/>
      <c r="E22" s="23"/>
    </row>
    <row r="23" spans="1:5" s="22" customFormat="1">
      <c r="A23" s="6" t="s">
        <v>188</v>
      </c>
      <c r="B23" s="1"/>
      <c r="C23" s="1"/>
      <c r="D23" s="1"/>
      <c r="E23" s="23"/>
    </row>
    <row r="24" spans="1:5" s="22" customFormat="1">
      <c r="A24" s="1"/>
      <c r="B24" s="1"/>
      <c r="C24" s="1"/>
      <c r="D24" s="1"/>
      <c r="E24" s="23"/>
    </row>
    <row r="25" spans="1:5" s="22" customFormat="1">
      <c r="A25" s="1"/>
      <c r="B25" s="1"/>
      <c r="C25" s="1"/>
      <c r="D25" s="1"/>
      <c r="E25" s="23"/>
    </row>
    <row r="26" spans="1:5" s="22" customFormat="1">
      <c r="A26" s="1"/>
      <c r="B26" s="1"/>
      <c r="C26" s="1"/>
      <c r="D26" s="1"/>
      <c r="E26" s="86"/>
    </row>
    <row r="27" spans="1:5" s="22" customFormat="1">
      <c r="A27" s="1"/>
      <c r="B27" s="1"/>
      <c r="C27" s="1"/>
      <c r="D27" s="1"/>
      <c r="E27" s="23"/>
    </row>
    <row r="28" spans="1:5" s="22" customFormat="1">
      <c r="A28" s="1"/>
      <c r="B28" s="1"/>
      <c r="C28" s="1"/>
      <c r="D28" s="1"/>
      <c r="E28" s="23"/>
    </row>
    <row r="29" spans="1:5" s="22" customFormat="1">
      <c r="A29" s="1"/>
      <c r="B29" s="1"/>
      <c r="C29" s="1"/>
      <c r="D29" s="1"/>
      <c r="E29" s="23"/>
    </row>
    <row r="30" spans="1:5" s="22" customFormat="1">
      <c r="A30" s="1"/>
      <c r="B30" s="1"/>
      <c r="C30" s="1"/>
      <c r="D30" s="1"/>
      <c r="E30" s="23"/>
    </row>
    <row r="31" spans="1:5" s="22" customFormat="1">
      <c r="A31" s="1"/>
      <c r="B31" s="1"/>
      <c r="C31" s="1"/>
      <c r="D31" s="1"/>
      <c r="E31" s="23"/>
    </row>
    <row r="32" spans="1:5" s="22" customFormat="1">
      <c r="A32" s="1"/>
      <c r="B32" s="1"/>
      <c r="C32" s="1"/>
      <c r="D32" s="1"/>
      <c r="E32" s="23"/>
    </row>
    <row r="33" spans="1:5" s="22" customFormat="1">
      <c r="A33" s="1"/>
      <c r="B33" s="1"/>
      <c r="C33" s="1"/>
      <c r="D33" s="1"/>
      <c r="E33" s="23"/>
    </row>
    <row r="34" spans="1:5" s="22" customFormat="1">
      <c r="A34" s="1"/>
      <c r="B34" s="1"/>
      <c r="C34" s="1"/>
      <c r="D34" s="1"/>
      <c r="E34" s="23"/>
    </row>
    <row r="35" spans="1:5" s="22" customFormat="1">
      <c r="A35" s="1"/>
      <c r="B35" s="1"/>
      <c r="C35" s="1"/>
      <c r="D35" s="1"/>
      <c r="E35" s="23"/>
    </row>
    <row r="36" spans="1:5" s="22" customFormat="1">
      <c r="A36" s="1"/>
      <c r="B36" s="1"/>
      <c r="C36" s="1"/>
      <c r="D36" s="1"/>
      <c r="E36" s="23"/>
    </row>
    <row r="37" spans="1:5" s="22" customFormat="1">
      <c r="A37" s="1"/>
      <c r="B37" s="1"/>
      <c r="C37" s="1"/>
      <c r="D37" s="1"/>
      <c r="E37" s="23"/>
    </row>
    <row r="38" spans="1:5" s="22" customFormat="1">
      <c r="A38" s="1"/>
      <c r="B38" s="1"/>
      <c r="C38" s="1"/>
      <c r="D38" s="1"/>
      <c r="E38" s="23"/>
    </row>
    <row r="39" spans="1:5" s="22" customFormat="1">
      <c r="A39" s="1"/>
      <c r="B39" s="1"/>
      <c r="C39" s="1"/>
      <c r="D39" s="1"/>
      <c r="E39" s="23"/>
    </row>
    <row r="40" spans="1:5" s="22" customFormat="1">
      <c r="A40" s="1"/>
      <c r="B40" s="1"/>
      <c r="C40" s="1"/>
      <c r="D40" s="1"/>
      <c r="E40" s="23"/>
    </row>
    <row r="41" spans="1:5" s="22" customFormat="1">
      <c r="A41" s="1"/>
      <c r="B41" s="1"/>
      <c r="C41" s="1"/>
      <c r="D41" s="1"/>
      <c r="E41" s="23"/>
    </row>
    <row r="42" spans="1:5" s="22" customFormat="1">
      <c r="A42" s="1"/>
      <c r="B42" s="1"/>
      <c r="C42" s="1"/>
      <c r="D42" s="1"/>
      <c r="E42" s="23"/>
    </row>
    <row r="43" spans="1:5" s="22" customFormat="1">
      <c r="A43" s="1"/>
      <c r="B43" s="1"/>
      <c r="C43" s="1"/>
      <c r="D43" s="1"/>
      <c r="E43" s="23"/>
    </row>
    <row r="44" spans="1:5" s="22" customFormat="1">
      <c r="A44" s="1"/>
      <c r="B44" s="1"/>
      <c r="C44" s="1"/>
      <c r="D44" s="1"/>
      <c r="E44" s="23"/>
    </row>
    <row r="45" spans="1:5" s="22" customFormat="1">
      <c r="A45" s="1"/>
      <c r="B45" s="1"/>
      <c r="C45" s="1"/>
      <c r="D45" s="1"/>
      <c r="E45" s="23"/>
    </row>
    <row r="46" spans="1:5">
      <c r="E46" s="30"/>
    </row>
  </sheetData>
  <mergeCells count="2">
    <mergeCell ref="B7:D7"/>
    <mergeCell ref="C8:D8"/>
  </mergeCells>
  <conditionalFormatting sqref="E26">
    <cfRule type="expression" dxfId="1" priority="13">
      <formula>E26&gt;#REF!</formula>
    </cfRule>
  </conditionalFormatting>
  <hyperlinks>
    <hyperlink ref="G2" location="Contents!A1" display="Back to contents"/>
    <hyperlink ref="F2" location="'Outcome 4b NOx'!A1" display="Back"/>
    <hyperlink ref="H2" location="'Outcome 4d PM2.5'!A1" display="Next"/>
  </hyperlinks>
  <pageMargins left="0.70866141732283472" right="0.70866141732283472" top="0.74803149606299213" bottom="0.74803149606299213" header="0.31496062992125984" footer="0.31496062992125984"/>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H46"/>
  <sheetViews>
    <sheetView workbookViewId="0">
      <selection activeCell="D25" sqref="D25:D26"/>
    </sheetView>
  </sheetViews>
  <sheetFormatPr defaultRowHeight="15"/>
  <cols>
    <col min="1" max="1" width="26" style="1" customWidth="1"/>
    <col min="2" max="4" width="12.109375" style="1" customWidth="1"/>
    <col min="5" max="5" width="16.109375" style="1" customWidth="1"/>
    <col min="6" max="6" width="7.109375" style="1" customWidth="1"/>
    <col min="7" max="7" width="15" style="1" customWidth="1"/>
    <col min="8" max="21" width="8.88671875" style="1"/>
    <col min="22" max="22" width="23" style="1" customWidth="1"/>
    <col min="23" max="23" width="23.109375" style="1" customWidth="1"/>
    <col min="24" max="16384" width="8.88671875" style="1"/>
  </cols>
  <sheetData>
    <row r="1" spans="1:8" ht="18">
      <c r="A1" s="230" t="s">
        <v>24</v>
      </c>
      <c r="B1" s="116"/>
      <c r="C1" s="116"/>
      <c r="D1" s="116"/>
      <c r="E1" s="116"/>
      <c r="F1" s="116"/>
      <c r="G1" s="116"/>
      <c r="H1" s="116"/>
    </row>
    <row r="2" spans="1:8" ht="15.75">
      <c r="A2" s="249" t="s">
        <v>139</v>
      </c>
      <c r="B2" s="250"/>
      <c r="C2" s="250"/>
      <c r="D2" s="250"/>
      <c r="E2" s="250"/>
      <c r="F2" s="79" t="s">
        <v>70</v>
      </c>
      <c r="G2" s="79" t="s">
        <v>49</v>
      </c>
      <c r="H2" s="79" t="s">
        <v>71</v>
      </c>
    </row>
    <row r="3" spans="1:8">
      <c r="A3" s="7" t="s">
        <v>140</v>
      </c>
    </row>
    <row r="4" spans="1:8" ht="15.75">
      <c r="A4" s="7" t="s">
        <v>175</v>
      </c>
    </row>
    <row r="5" spans="1:8" ht="15.75">
      <c r="A5" s="7" t="s">
        <v>174</v>
      </c>
    </row>
    <row r="7" spans="1:8">
      <c r="A7" s="60"/>
      <c r="B7" s="308" t="s">
        <v>89</v>
      </c>
      <c r="C7" s="308"/>
      <c r="D7" s="337"/>
      <c r="E7" s="92"/>
    </row>
    <row r="8" spans="1:8">
      <c r="A8" s="85"/>
      <c r="B8" s="93"/>
      <c r="C8" s="303" t="s">
        <v>18</v>
      </c>
      <c r="D8" s="303"/>
      <c r="E8" s="112"/>
    </row>
    <row r="9" spans="1:8">
      <c r="A9" s="89" t="s">
        <v>0</v>
      </c>
      <c r="B9" s="96">
        <v>2013</v>
      </c>
      <c r="C9" s="97">
        <v>2021</v>
      </c>
      <c r="D9" s="97">
        <v>2041</v>
      </c>
      <c r="E9" s="86"/>
    </row>
    <row r="10" spans="1:8">
      <c r="A10" s="362" t="s">
        <v>1</v>
      </c>
      <c r="B10" s="364">
        <v>32</v>
      </c>
      <c r="C10" s="361">
        <v>21</v>
      </c>
      <c r="D10" s="366">
        <v>12</v>
      </c>
      <c r="E10" s="111"/>
    </row>
    <row r="11" spans="1:8">
      <c r="A11" s="87"/>
      <c r="B11" s="365"/>
      <c r="C11" s="23"/>
      <c r="D11" s="24"/>
      <c r="E11" s="265"/>
    </row>
    <row r="12" spans="1:8" s="22" customFormat="1">
      <c r="A12" s="1"/>
      <c r="B12" s="1"/>
      <c r="C12" s="1"/>
      <c r="D12" s="1"/>
      <c r="E12" s="24"/>
    </row>
    <row r="13" spans="1:8" s="22" customFormat="1">
      <c r="A13" s="6" t="s">
        <v>117</v>
      </c>
      <c r="B13" s="1"/>
      <c r="C13" s="1"/>
      <c r="D13" s="1"/>
      <c r="E13" s="24"/>
    </row>
    <row r="14" spans="1:8" s="22" customFormat="1">
      <c r="A14" s="6" t="s">
        <v>103</v>
      </c>
      <c r="B14" s="1"/>
      <c r="C14" s="1"/>
      <c r="D14" s="1"/>
      <c r="E14" s="24"/>
    </row>
    <row r="15" spans="1:8" s="22" customFormat="1">
      <c r="A15" s="1"/>
      <c r="B15" s="1"/>
      <c r="C15" s="1"/>
      <c r="D15" s="1"/>
      <c r="E15" s="24"/>
    </row>
    <row r="16" spans="1:8" s="22" customFormat="1">
      <c r="A16" s="6" t="s">
        <v>104</v>
      </c>
      <c r="B16" s="1"/>
      <c r="C16" s="1"/>
      <c r="D16" s="1"/>
      <c r="E16" s="24"/>
    </row>
    <row r="17" spans="1:5" s="22" customFormat="1">
      <c r="A17" s="6" t="s">
        <v>109</v>
      </c>
      <c r="B17" s="1"/>
      <c r="C17" s="1"/>
      <c r="D17" s="1"/>
      <c r="E17" s="24"/>
    </row>
    <row r="18" spans="1:5" s="22" customFormat="1">
      <c r="A18" s="6" t="s">
        <v>105</v>
      </c>
      <c r="B18" s="1"/>
      <c r="C18" s="1"/>
      <c r="D18" s="1"/>
      <c r="E18" s="24"/>
    </row>
    <row r="19" spans="1:5" s="22" customFormat="1">
      <c r="A19" s="6" t="s">
        <v>106</v>
      </c>
      <c r="B19" s="1"/>
      <c r="C19" s="1"/>
      <c r="D19" s="1"/>
      <c r="E19" s="24"/>
    </row>
    <row r="20" spans="1:5" s="22" customFormat="1">
      <c r="A20" s="6" t="s">
        <v>107</v>
      </c>
      <c r="B20" s="1"/>
      <c r="C20" s="1"/>
      <c r="D20" s="1"/>
      <c r="E20" s="24"/>
    </row>
    <row r="21" spans="1:5" s="22" customFormat="1">
      <c r="A21" s="6" t="s">
        <v>108</v>
      </c>
      <c r="B21" s="1"/>
      <c r="C21" s="1"/>
      <c r="D21" s="1"/>
      <c r="E21" s="24"/>
    </row>
    <row r="22" spans="1:5" s="22" customFormat="1">
      <c r="A22" s="6"/>
      <c r="B22" s="1"/>
      <c r="C22" s="1"/>
      <c r="D22" s="1"/>
      <c r="E22" s="24"/>
    </row>
    <row r="23" spans="1:5" s="22" customFormat="1">
      <c r="A23" s="6" t="s">
        <v>189</v>
      </c>
      <c r="B23" s="1"/>
      <c r="C23" s="1"/>
      <c r="D23" s="1"/>
      <c r="E23" s="24"/>
    </row>
    <row r="24" spans="1:5" s="22" customFormat="1">
      <c r="A24" s="1"/>
      <c r="B24" s="1"/>
      <c r="C24" s="1"/>
      <c r="D24" s="1"/>
      <c r="E24" s="24"/>
    </row>
    <row r="25" spans="1:5" s="22" customFormat="1">
      <c r="A25" s="1"/>
      <c r="B25" s="1"/>
      <c r="C25" s="1"/>
      <c r="D25" s="1"/>
      <c r="E25" s="24"/>
    </row>
    <row r="26" spans="1:5" s="22" customFormat="1">
      <c r="A26" s="1"/>
      <c r="B26" s="1"/>
      <c r="C26" s="1"/>
      <c r="D26" s="1"/>
      <c r="E26" s="86"/>
    </row>
    <row r="27" spans="1:5" s="22" customFormat="1">
      <c r="A27" s="1"/>
      <c r="B27" s="1"/>
      <c r="C27" s="1"/>
      <c r="D27" s="1"/>
      <c r="E27" s="24"/>
    </row>
    <row r="28" spans="1:5" s="22" customFormat="1">
      <c r="A28" s="1"/>
      <c r="B28" s="1"/>
      <c r="C28" s="1"/>
      <c r="D28" s="1"/>
      <c r="E28" s="24"/>
    </row>
    <row r="29" spans="1:5" s="22" customFormat="1">
      <c r="A29" s="1"/>
      <c r="B29" s="1"/>
      <c r="C29" s="1"/>
      <c r="D29" s="1"/>
      <c r="E29" s="24"/>
    </row>
    <row r="30" spans="1:5" s="22" customFormat="1">
      <c r="A30" s="1"/>
      <c r="B30" s="1"/>
      <c r="C30" s="1"/>
      <c r="D30" s="1"/>
      <c r="E30" s="24"/>
    </row>
    <row r="31" spans="1:5" s="22" customFormat="1">
      <c r="A31" s="1"/>
      <c r="B31" s="1"/>
      <c r="C31" s="1"/>
      <c r="D31" s="1"/>
      <c r="E31" s="23"/>
    </row>
    <row r="32" spans="1:5" s="22" customFormat="1">
      <c r="A32" s="1"/>
      <c r="B32" s="1"/>
      <c r="C32" s="1"/>
      <c r="D32" s="1"/>
      <c r="E32" s="24"/>
    </row>
    <row r="33" spans="1:8" s="22" customFormat="1">
      <c r="A33" s="1"/>
      <c r="B33" s="1"/>
      <c r="C33" s="1"/>
      <c r="D33" s="1"/>
      <c r="E33" s="24"/>
    </row>
    <row r="34" spans="1:8" s="22" customFormat="1">
      <c r="A34" s="1"/>
      <c r="B34" s="1"/>
      <c r="C34" s="1"/>
      <c r="D34" s="1"/>
      <c r="E34" s="23"/>
    </row>
    <row r="35" spans="1:8" s="22" customFormat="1">
      <c r="A35" s="1"/>
      <c r="B35" s="1"/>
      <c r="C35" s="1"/>
      <c r="D35" s="1"/>
      <c r="E35" s="24"/>
    </row>
    <row r="36" spans="1:8" s="22" customFormat="1">
      <c r="A36" s="1"/>
      <c r="B36" s="1"/>
      <c r="C36" s="1"/>
      <c r="D36" s="1"/>
      <c r="E36" s="24"/>
    </row>
    <row r="37" spans="1:8" s="22" customFormat="1">
      <c r="A37" s="1"/>
      <c r="B37" s="1"/>
      <c r="C37" s="1"/>
      <c r="D37" s="1"/>
      <c r="E37" s="23"/>
    </row>
    <row r="38" spans="1:8" s="22" customFormat="1">
      <c r="A38" s="1"/>
      <c r="B38" s="1"/>
      <c r="C38" s="1"/>
      <c r="D38" s="1"/>
      <c r="E38" s="23"/>
    </row>
    <row r="39" spans="1:8" s="22" customFormat="1">
      <c r="A39" s="1"/>
      <c r="B39" s="1"/>
      <c r="C39" s="1"/>
      <c r="D39" s="1"/>
      <c r="E39" s="24"/>
    </row>
    <row r="40" spans="1:8" s="22" customFormat="1">
      <c r="A40" s="1"/>
      <c r="B40" s="1"/>
      <c r="C40" s="1"/>
      <c r="D40" s="1"/>
      <c r="E40" s="24"/>
    </row>
    <row r="41" spans="1:8" s="22" customFormat="1">
      <c r="A41" s="1"/>
      <c r="B41" s="1"/>
      <c r="C41" s="1"/>
      <c r="D41" s="1"/>
      <c r="E41" s="24"/>
    </row>
    <row r="42" spans="1:8" s="22" customFormat="1">
      <c r="A42" s="1"/>
      <c r="B42" s="1"/>
      <c r="C42" s="1"/>
      <c r="D42" s="1"/>
      <c r="E42" s="24"/>
    </row>
    <row r="43" spans="1:8" s="22" customFormat="1">
      <c r="A43" s="1"/>
      <c r="B43" s="1"/>
      <c r="C43" s="1"/>
      <c r="D43" s="1"/>
      <c r="E43" s="24"/>
    </row>
    <row r="44" spans="1:8" s="22" customFormat="1">
      <c r="A44" s="1"/>
      <c r="B44" s="1"/>
      <c r="C44" s="1"/>
      <c r="D44" s="1"/>
      <c r="E44" s="24"/>
    </row>
    <row r="45" spans="1:8" s="22" customFormat="1">
      <c r="A45" s="1"/>
      <c r="B45" s="1"/>
      <c r="C45" s="1"/>
      <c r="D45" s="1"/>
      <c r="E45" s="24"/>
    </row>
    <row r="46" spans="1:8">
      <c r="F46" s="21"/>
      <c r="G46" s="21"/>
      <c r="H46" s="21"/>
    </row>
  </sheetData>
  <mergeCells count="2">
    <mergeCell ref="B7:D7"/>
    <mergeCell ref="C8:D8"/>
  </mergeCells>
  <conditionalFormatting sqref="E26">
    <cfRule type="expression" dxfId="0" priority="14">
      <formula>E26&gt;#REF!</formula>
    </cfRule>
  </conditionalFormatting>
  <hyperlinks>
    <hyperlink ref="H2" location="'Outcome 5 PT use'!A1" display="Next"/>
    <hyperlink ref="F2" location="'Outcome 4c PM10'!A1" display="Back"/>
    <hyperlink ref="G2" location="Contents!A1" display="Back to contents"/>
  </hyperlinks>
  <pageMargins left="0.70866141732283472" right="0.70866141732283472" top="0.74803149606299213" bottom="0.74803149606299213" header="0.31496062992125984" footer="0.31496062992125984"/>
  <pageSetup paperSize="9"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001B"/>
    <pageSetUpPr fitToPage="1"/>
  </sheetPr>
  <dimension ref="A1:V45"/>
  <sheetViews>
    <sheetView workbookViewId="0">
      <selection activeCell="A9" sqref="A9"/>
    </sheetView>
  </sheetViews>
  <sheetFormatPr defaultRowHeight="15"/>
  <cols>
    <col min="1" max="1" width="16.5546875" style="1" customWidth="1"/>
    <col min="2" max="6" width="8.88671875" style="1"/>
    <col min="7" max="7" width="10.6640625" style="1" customWidth="1"/>
    <col min="8" max="9" width="8.88671875" style="1"/>
    <col min="10" max="10" width="14.44140625" style="1" customWidth="1"/>
    <col min="11" max="16384" width="8.88671875" style="1"/>
  </cols>
  <sheetData>
    <row r="1" spans="1:22" ht="18">
      <c r="A1" s="234" t="s">
        <v>23</v>
      </c>
      <c r="B1" s="118"/>
      <c r="C1" s="119"/>
      <c r="D1" s="119"/>
      <c r="E1" s="119"/>
      <c r="F1" s="119"/>
      <c r="G1" s="119"/>
      <c r="H1" s="119"/>
      <c r="I1" s="119"/>
      <c r="J1" s="119"/>
      <c r="K1" s="119"/>
    </row>
    <row r="2" spans="1:22" ht="15.75">
      <c r="A2" s="256" t="s">
        <v>136</v>
      </c>
      <c r="B2" s="257"/>
      <c r="C2" s="257"/>
      <c r="D2" s="257"/>
      <c r="E2" s="257"/>
      <c r="F2" s="257"/>
      <c r="G2" s="257"/>
      <c r="H2" s="257"/>
      <c r="I2" s="79" t="s">
        <v>70</v>
      </c>
      <c r="J2" s="79" t="s">
        <v>49</v>
      </c>
      <c r="K2" s="79" t="s">
        <v>71</v>
      </c>
    </row>
    <row r="3" spans="1:22">
      <c r="A3" s="7" t="s">
        <v>137</v>
      </c>
    </row>
    <row r="4" spans="1:22" ht="15.75">
      <c r="A4" s="7" t="s">
        <v>138</v>
      </c>
    </row>
    <row r="5" spans="1:22" ht="15.75">
      <c r="A5" s="7" t="s">
        <v>197</v>
      </c>
    </row>
    <row r="6" spans="1:22" ht="21.75" customHeight="1">
      <c r="A6" s="202"/>
      <c r="J6" s="50"/>
    </row>
    <row r="7" spans="1:22" ht="28.5" customHeight="1">
      <c r="A7" s="14"/>
      <c r="B7" s="296" t="s">
        <v>91</v>
      </c>
      <c r="C7" s="296"/>
      <c r="D7" s="296"/>
      <c r="E7" s="296"/>
      <c r="F7" s="296"/>
      <c r="G7" s="296"/>
      <c r="H7" s="91"/>
      <c r="I7" s="72"/>
    </row>
    <row r="8" spans="1:22">
      <c r="A8" s="14"/>
      <c r="B8" s="293" t="s">
        <v>17</v>
      </c>
      <c r="C8" s="293"/>
      <c r="D8" s="293"/>
      <c r="E8" s="294"/>
      <c r="F8" s="295" t="s">
        <v>18</v>
      </c>
      <c r="G8" s="296"/>
      <c r="H8" s="71"/>
      <c r="I8" s="69"/>
      <c r="J8" s="69"/>
      <c r="K8" s="69"/>
    </row>
    <row r="9" spans="1:22" ht="25.5">
      <c r="A9" s="56" t="s">
        <v>0</v>
      </c>
      <c r="B9" s="34" t="s">
        <v>68</v>
      </c>
      <c r="C9" s="34" t="s">
        <v>4</v>
      </c>
      <c r="D9" s="34" t="s">
        <v>3</v>
      </c>
      <c r="E9" s="53" t="s">
        <v>2</v>
      </c>
      <c r="F9" s="74">
        <v>2021</v>
      </c>
      <c r="G9" s="74">
        <v>2041</v>
      </c>
      <c r="H9" s="15"/>
      <c r="M9" s="16"/>
      <c r="N9" s="16"/>
      <c r="O9" s="16"/>
      <c r="P9" s="16"/>
      <c r="Q9" s="16"/>
      <c r="R9" s="16"/>
      <c r="S9" s="16"/>
      <c r="T9" s="16"/>
      <c r="U9" s="17"/>
      <c r="V9" s="17"/>
    </row>
    <row r="10" spans="1:22">
      <c r="A10" s="363" t="s">
        <v>1</v>
      </c>
      <c r="B10" s="367">
        <v>288.41000000000003</v>
      </c>
      <c r="C10" s="367">
        <v>309.92</v>
      </c>
      <c r="D10" s="367">
        <v>305.95999999999998</v>
      </c>
      <c r="E10" s="368">
        <v>296.29000000000002</v>
      </c>
      <c r="F10" s="369">
        <v>327.7</v>
      </c>
      <c r="G10" s="369">
        <v>393.13</v>
      </c>
      <c r="H10" s="15"/>
      <c r="I10" s="79"/>
      <c r="J10" s="79"/>
      <c r="K10" s="79"/>
      <c r="M10" s="16"/>
      <c r="N10" s="16"/>
      <c r="O10" s="16"/>
      <c r="P10" s="16"/>
      <c r="Q10" s="16"/>
      <c r="R10" s="16"/>
      <c r="S10" s="16"/>
      <c r="T10" s="16"/>
      <c r="U10" s="17"/>
      <c r="V10" s="17"/>
    </row>
    <row r="11" spans="1:22">
      <c r="A11" s="363"/>
      <c r="B11" s="67"/>
      <c r="C11" s="67"/>
      <c r="D11" s="67"/>
      <c r="E11" s="67"/>
      <c r="F11" s="13"/>
      <c r="G11" s="13"/>
      <c r="H11" s="15"/>
      <c r="I11" s="79"/>
      <c r="J11" s="79"/>
      <c r="K11" s="79"/>
      <c r="M11" s="16"/>
      <c r="N11" s="16"/>
      <c r="O11" s="16"/>
      <c r="P11" s="16"/>
      <c r="Q11" s="16"/>
      <c r="R11" s="16"/>
      <c r="S11" s="16"/>
      <c r="T11" s="16"/>
      <c r="U11" s="17"/>
      <c r="V11" s="17"/>
    </row>
    <row r="12" spans="1:22">
      <c r="H12" s="15"/>
      <c r="I12" s="75"/>
      <c r="J12" s="75"/>
      <c r="K12" s="75"/>
      <c r="L12" s="75"/>
      <c r="M12" s="16"/>
      <c r="N12" s="16"/>
      <c r="O12" s="16"/>
      <c r="P12" s="16"/>
      <c r="Q12" s="16"/>
      <c r="R12" s="16"/>
      <c r="S12" s="16"/>
      <c r="T12" s="16"/>
      <c r="U12" s="17"/>
      <c r="V12" s="17"/>
    </row>
    <row r="13" spans="1:22">
      <c r="A13" s="6" t="s">
        <v>92</v>
      </c>
      <c r="H13" s="15"/>
      <c r="I13" s="75"/>
      <c r="J13" s="75"/>
      <c r="K13" s="75"/>
      <c r="L13" s="75"/>
      <c r="M13" s="16"/>
      <c r="N13" s="16"/>
      <c r="O13" s="16"/>
      <c r="P13" s="16"/>
      <c r="Q13" s="16"/>
      <c r="R13" s="16"/>
      <c r="S13" s="16"/>
      <c r="T13" s="16"/>
      <c r="U13" s="17"/>
      <c r="V13" s="17"/>
    </row>
    <row r="14" spans="1:22">
      <c r="H14" s="15"/>
      <c r="I14" s="75"/>
      <c r="J14" s="75"/>
      <c r="K14" s="75"/>
      <c r="L14" s="75"/>
      <c r="M14" s="16"/>
      <c r="N14" s="16"/>
      <c r="O14" s="16"/>
      <c r="P14" s="16"/>
      <c r="Q14" s="16"/>
      <c r="R14" s="16"/>
      <c r="S14" s="16"/>
      <c r="T14" s="16"/>
      <c r="U14" s="17"/>
      <c r="V14" s="17"/>
    </row>
    <row r="15" spans="1:22">
      <c r="A15" s="6" t="s">
        <v>7</v>
      </c>
      <c r="H15" s="15"/>
      <c r="I15" s="75"/>
      <c r="J15" s="75"/>
      <c r="K15" s="75"/>
      <c r="L15" s="75"/>
      <c r="M15" s="16"/>
      <c r="N15" s="16"/>
      <c r="O15" s="16"/>
      <c r="P15" s="16"/>
      <c r="Q15" s="16"/>
      <c r="R15" s="16"/>
      <c r="S15" s="16"/>
      <c r="T15" s="16"/>
      <c r="U15" s="17"/>
      <c r="V15" s="17"/>
    </row>
    <row r="16" spans="1:22">
      <c r="A16" s="6" t="s">
        <v>6</v>
      </c>
      <c r="H16" s="15"/>
      <c r="I16" s="75"/>
      <c r="J16" s="75"/>
      <c r="K16" s="75"/>
      <c r="L16" s="75"/>
      <c r="M16" s="16"/>
      <c r="N16" s="16"/>
      <c r="O16" s="16"/>
      <c r="P16" s="16"/>
      <c r="Q16" s="16"/>
      <c r="R16" s="16"/>
      <c r="S16" s="16"/>
      <c r="T16" s="16"/>
      <c r="U16" s="17"/>
      <c r="V16" s="17"/>
    </row>
    <row r="17" spans="1:22">
      <c r="A17" s="6" t="s">
        <v>8</v>
      </c>
      <c r="H17" s="15"/>
      <c r="I17" s="75"/>
      <c r="J17" s="75"/>
      <c r="K17" s="75"/>
      <c r="L17" s="75"/>
      <c r="M17" s="16"/>
      <c r="N17" s="16"/>
      <c r="O17" s="16"/>
      <c r="P17" s="16"/>
      <c r="Q17" s="16"/>
      <c r="R17" s="16"/>
      <c r="S17" s="16"/>
      <c r="T17" s="16"/>
      <c r="U17" s="17"/>
      <c r="V17" s="17"/>
    </row>
    <row r="18" spans="1:22">
      <c r="A18" s="6" t="s">
        <v>9</v>
      </c>
      <c r="H18" s="15"/>
      <c r="I18" s="75"/>
      <c r="J18" s="75"/>
      <c r="K18" s="75"/>
      <c r="L18" s="75"/>
      <c r="M18" s="16"/>
      <c r="N18" s="16"/>
      <c r="O18" s="16"/>
      <c r="P18" s="16"/>
      <c r="Q18" s="16"/>
      <c r="R18" s="16"/>
      <c r="S18" s="16"/>
      <c r="T18" s="16"/>
      <c r="U18" s="17"/>
      <c r="V18" s="17"/>
    </row>
    <row r="19" spans="1:22">
      <c r="A19" s="6" t="s">
        <v>10</v>
      </c>
      <c r="H19" s="15"/>
      <c r="I19" s="75"/>
      <c r="J19" s="75"/>
      <c r="K19" s="75"/>
      <c r="L19" s="75"/>
      <c r="M19" s="16"/>
      <c r="N19" s="16"/>
      <c r="O19" s="16"/>
      <c r="P19" s="16"/>
      <c r="Q19" s="16"/>
      <c r="R19" s="16"/>
      <c r="S19" s="16"/>
      <c r="T19" s="16"/>
      <c r="U19" s="17"/>
      <c r="V19" s="17"/>
    </row>
    <row r="20" spans="1:22">
      <c r="H20" s="15"/>
      <c r="I20" s="75"/>
      <c r="J20" s="75"/>
      <c r="K20" s="75"/>
      <c r="L20" s="75"/>
      <c r="M20" s="16"/>
      <c r="N20" s="16"/>
      <c r="O20" s="16"/>
      <c r="P20" s="16"/>
      <c r="Q20" s="16"/>
      <c r="R20" s="16"/>
      <c r="S20" s="16"/>
      <c r="T20" s="16"/>
      <c r="U20" s="17"/>
      <c r="V20" s="17"/>
    </row>
    <row r="21" spans="1:22">
      <c r="A21" s="6" t="s">
        <v>11</v>
      </c>
      <c r="H21" s="15"/>
      <c r="I21" s="75"/>
      <c r="J21" s="75"/>
      <c r="K21" s="75"/>
      <c r="L21" s="75"/>
      <c r="M21" s="16"/>
      <c r="N21" s="16"/>
      <c r="O21" s="16"/>
      <c r="P21" s="16"/>
      <c r="Q21" s="16"/>
      <c r="R21" s="16"/>
      <c r="S21" s="16"/>
      <c r="T21" s="16"/>
      <c r="U21" s="17"/>
      <c r="V21" s="17"/>
    </row>
    <row r="22" spans="1:22">
      <c r="A22" s="25" t="s">
        <v>5</v>
      </c>
      <c r="H22" s="15"/>
      <c r="I22" s="75"/>
      <c r="J22" s="75"/>
      <c r="K22" s="75"/>
      <c r="L22" s="75"/>
      <c r="M22" s="16"/>
      <c r="N22" s="16"/>
      <c r="O22" s="16"/>
      <c r="P22" s="16"/>
      <c r="Q22" s="16"/>
      <c r="R22" s="16"/>
      <c r="S22" s="16"/>
      <c r="T22" s="16"/>
      <c r="U22" s="17"/>
      <c r="V22" s="17"/>
    </row>
    <row r="23" spans="1:22">
      <c r="H23" s="15"/>
      <c r="I23" s="75"/>
      <c r="J23" s="75"/>
      <c r="K23" s="75"/>
      <c r="L23" s="75"/>
      <c r="M23" s="16"/>
      <c r="N23" s="16"/>
      <c r="O23" s="16"/>
      <c r="P23" s="16"/>
      <c r="Q23" s="16"/>
      <c r="R23" s="16"/>
      <c r="S23" s="16"/>
      <c r="T23" s="16"/>
      <c r="U23" s="17"/>
      <c r="V23" s="17"/>
    </row>
    <row r="24" spans="1:22">
      <c r="A24" s="6" t="s">
        <v>77</v>
      </c>
      <c r="H24" s="15"/>
      <c r="I24" s="75"/>
      <c r="J24" s="75"/>
      <c r="K24" s="75"/>
      <c r="L24" s="75"/>
      <c r="M24" s="16"/>
      <c r="N24" s="16"/>
      <c r="O24" s="16"/>
      <c r="P24" s="16"/>
      <c r="Q24" s="16"/>
      <c r="R24" s="16"/>
      <c r="S24" s="16"/>
      <c r="T24" s="16"/>
      <c r="U24" s="17"/>
      <c r="V24" s="17"/>
    </row>
    <row r="25" spans="1:22">
      <c r="H25" s="73"/>
      <c r="I25" s="75"/>
      <c r="J25" s="75"/>
      <c r="K25" s="75"/>
      <c r="L25" s="75"/>
      <c r="M25" s="16"/>
      <c r="N25" s="16"/>
      <c r="O25" s="16"/>
      <c r="P25" s="16"/>
      <c r="Q25" s="16"/>
      <c r="R25" s="16"/>
      <c r="S25" s="16"/>
      <c r="T25" s="16"/>
      <c r="U25" s="17"/>
      <c r="V25" s="17"/>
    </row>
    <row r="26" spans="1:22">
      <c r="H26" s="73"/>
      <c r="I26" s="75"/>
      <c r="J26" s="75"/>
      <c r="K26" s="75"/>
      <c r="L26" s="75"/>
      <c r="M26" s="16"/>
      <c r="N26" s="16"/>
      <c r="O26" s="16"/>
      <c r="P26" s="16"/>
      <c r="Q26" s="16"/>
      <c r="R26" s="16"/>
      <c r="S26" s="16"/>
      <c r="T26" s="16"/>
      <c r="U26" s="17"/>
      <c r="V26" s="17"/>
    </row>
    <row r="27" spans="1:22">
      <c r="H27" s="15"/>
      <c r="I27" s="75"/>
      <c r="J27" s="75"/>
      <c r="K27" s="75"/>
      <c r="L27" s="75"/>
      <c r="M27" s="16"/>
      <c r="N27" s="16"/>
      <c r="O27" s="16"/>
      <c r="P27" s="16"/>
      <c r="Q27" s="16"/>
      <c r="R27" s="16"/>
      <c r="S27" s="16"/>
      <c r="T27" s="16"/>
      <c r="U27" s="17"/>
      <c r="V27" s="17"/>
    </row>
    <row r="28" spans="1:22">
      <c r="H28" s="15"/>
      <c r="I28" s="75"/>
      <c r="J28" s="75"/>
      <c r="K28" s="75"/>
      <c r="L28" s="75"/>
      <c r="M28" s="16"/>
      <c r="N28" s="16"/>
      <c r="O28" s="16"/>
      <c r="P28" s="16"/>
      <c r="Q28" s="16"/>
      <c r="R28" s="16"/>
      <c r="S28" s="16"/>
      <c r="T28" s="16"/>
      <c r="U28" s="17"/>
      <c r="V28" s="17"/>
    </row>
    <row r="29" spans="1:22">
      <c r="H29" s="15"/>
      <c r="I29" s="75"/>
      <c r="J29" s="75"/>
      <c r="K29" s="75"/>
      <c r="L29" s="75"/>
      <c r="M29" s="16"/>
      <c r="N29" s="16"/>
      <c r="O29" s="16"/>
      <c r="P29" s="16"/>
      <c r="Q29" s="16"/>
      <c r="R29" s="16"/>
      <c r="S29" s="16"/>
      <c r="T29" s="16"/>
      <c r="U29" s="17"/>
      <c r="V29" s="17"/>
    </row>
    <row r="30" spans="1:22">
      <c r="H30" s="15"/>
      <c r="I30" s="75"/>
      <c r="J30" s="75"/>
      <c r="K30" s="75"/>
      <c r="L30" s="75"/>
      <c r="M30" s="16"/>
      <c r="N30" s="16"/>
      <c r="O30" s="16"/>
      <c r="P30" s="16"/>
      <c r="Q30" s="16"/>
      <c r="R30" s="16"/>
      <c r="S30" s="16"/>
      <c r="T30" s="16"/>
      <c r="U30" s="17"/>
      <c r="V30" s="17"/>
    </row>
    <row r="31" spans="1:22">
      <c r="H31" s="15"/>
      <c r="I31" s="75"/>
      <c r="J31" s="75"/>
      <c r="K31" s="75"/>
      <c r="L31" s="75"/>
      <c r="M31" s="16"/>
      <c r="N31" s="16"/>
      <c r="O31" s="16"/>
      <c r="P31" s="16"/>
      <c r="Q31" s="16"/>
      <c r="R31" s="16"/>
      <c r="S31" s="16"/>
      <c r="T31" s="16"/>
      <c r="U31" s="17"/>
      <c r="V31" s="17"/>
    </row>
    <row r="32" spans="1:22">
      <c r="H32" s="15"/>
      <c r="I32" s="75"/>
      <c r="J32" s="75"/>
      <c r="K32" s="75"/>
      <c r="L32" s="75"/>
      <c r="M32" s="16"/>
      <c r="N32" s="16"/>
      <c r="O32" s="16"/>
      <c r="P32" s="16"/>
      <c r="Q32" s="16"/>
      <c r="R32" s="16"/>
      <c r="S32" s="16"/>
      <c r="T32" s="16"/>
      <c r="U32" s="17"/>
      <c r="V32" s="17"/>
    </row>
    <row r="33" spans="8:22">
      <c r="H33" s="15"/>
      <c r="I33" s="75"/>
      <c r="J33" s="75"/>
      <c r="K33" s="75"/>
      <c r="L33" s="75"/>
      <c r="M33" s="16"/>
      <c r="N33" s="16"/>
      <c r="O33" s="16"/>
      <c r="P33" s="16"/>
      <c r="Q33" s="16"/>
      <c r="R33" s="16"/>
      <c r="S33" s="16"/>
      <c r="T33" s="16"/>
      <c r="U33" s="17"/>
      <c r="V33" s="17"/>
    </row>
    <row r="34" spans="8:22">
      <c r="H34" s="15"/>
      <c r="I34" s="75"/>
      <c r="J34" s="75"/>
      <c r="K34" s="75"/>
      <c r="L34" s="75"/>
      <c r="M34" s="16"/>
      <c r="N34" s="16"/>
      <c r="O34" s="16"/>
      <c r="P34" s="16"/>
      <c r="Q34" s="16"/>
      <c r="R34" s="16"/>
      <c r="S34" s="16"/>
      <c r="T34" s="16"/>
      <c r="U34" s="17"/>
      <c r="V34" s="17"/>
    </row>
    <row r="35" spans="8:22">
      <c r="H35" s="15"/>
      <c r="I35" s="75"/>
      <c r="J35" s="75"/>
      <c r="K35" s="75"/>
      <c r="L35" s="75"/>
      <c r="M35" s="16"/>
      <c r="N35" s="16"/>
      <c r="O35" s="16"/>
      <c r="P35" s="16"/>
      <c r="Q35" s="16"/>
      <c r="R35" s="16"/>
      <c r="S35" s="16"/>
      <c r="T35" s="16"/>
      <c r="U35" s="17"/>
      <c r="V35" s="17"/>
    </row>
    <row r="36" spans="8:22">
      <c r="H36" s="15"/>
      <c r="I36" s="75"/>
      <c r="J36" s="75"/>
      <c r="K36" s="75"/>
      <c r="L36" s="75"/>
      <c r="M36" s="16"/>
      <c r="N36" s="16"/>
      <c r="O36" s="16"/>
      <c r="P36" s="16"/>
      <c r="Q36" s="16"/>
      <c r="R36" s="16"/>
      <c r="S36" s="16"/>
      <c r="T36" s="16"/>
      <c r="U36" s="17"/>
      <c r="V36" s="17"/>
    </row>
    <row r="37" spans="8:22">
      <c r="H37" s="15"/>
      <c r="I37" s="75"/>
      <c r="J37" s="75"/>
      <c r="K37" s="75"/>
      <c r="L37" s="75"/>
      <c r="M37" s="16"/>
      <c r="N37" s="16"/>
      <c r="O37" s="16"/>
      <c r="P37" s="16"/>
      <c r="Q37" s="16"/>
      <c r="R37" s="16"/>
      <c r="S37" s="16"/>
      <c r="T37" s="16"/>
      <c r="U37" s="17"/>
      <c r="V37" s="17"/>
    </row>
    <row r="38" spans="8:22">
      <c r="H38" s="15"/>
      <c r="I38" s="75"/>
      <c r="J38" s="75"/>
      <c r="K38" s="75"/>
      <c r="L38" s="75"/>
      <c r="M38" s="16"/>
      <c r="N38" s="16"/>
      <c r="O38" s="16"/>
      <c r="P38" s="16"/>
      <c r="Q38" s="16"/>
      <c r="R38" s="16"/>
      <c r="S38" s="16"/>
      <c r="T38" s="16"/>
      <c r="U38" s="17"/>
      <c r="V38" s="17"/>
    </row>
    <row r="39" spans="8:22">
      <c r="H39" s="15"/>
      <c r="I39" s="75"/>
      <c r="J39" s="75"/>
      <c r="K39" s="75"/>
      <c r="L39" s="75"/>
      <c r="M39" s="16"/>
      <c r="N39" s="16"/>
      <c r="O39" s="16"/>
      <c r="P39" s="16"/>
      <c r="Q39" s="16"/>
      <c r="R39" s="16"/>
      <c r="S39" s="16"/>
      <c r="T39" s="16"/>
      <c r="U39" s="17"/>
      <c r="V39" s="17"/>
    </row>
    <row r="40" spans="8:22">
      <c r="H40" s="15"/>
      <c r="I40" s="75"/>
      <c r="J40" s="75"/>
      <c r="K40" s="75"/>
      <c r="L40" s="75"/>
      <c r="M40" s="16"/>
      <c r="N40" s="16"/>
      <c r="O40" s="16"/>
      <c r="P40" s="16"/>
      <c r="Q40" s="16"/>
      <c r="R40" s="16"/>
      <c r="S40" s="16"/>
      <c r="T40" s="16"/>
      <c r="U40" s="17"/>
      <c r="V40" s="17"/>
    </row>
    <row r="41" spans="8:22">
      <c r="H41" s="15"/>
      <c r="I41" s="75"/>
      <c r="J41" s="75"/>
      <c r="K41" s="75"/>
      <c r="L41" s="75"/>
      <c r="M41" s="16"/>
      <c r="N41" s="16"/>
      <c r="O41" s="16"/>
      <c r="P41" s="16"/>
      <c r="Q41" s="16"/>
      <c r="R41" s="16"/>
      <c r="S41" s="16"/>
      <c r="T41" s="16"/>
      <c r="U41" s="17"/>
      <c r="V41" s="17"/>
    </row>
    <row r="42" spans="8:22">
      <c r="H42" s="15"/>
      <c r="I42" s="75"/>
      <c r="J42" s="75"/>
      <c r="K42" s="75"/>
      <c r="L42" s="75"/>
      <c r="M42" s="16"/>
      <c r="N42" s="16"/>
      <c r="O42" s="16"/>
      <c r="P42" s="16"/>
      <c r="Q42" s="16"/>
      <c r="R42" s="16"/>
      <c r="S42" s="16"/>
      <c r="T42" s="16"/>
      <c r="U42" s="17"/>
      <c r="V42" s="17"/>
    </row>
    <row r="43" spans="8:22">
      <c r="H43" s="15"/>
      <c r="I43" s="75"/>
      <c r="J43" s="75"/>
      <c r="K43" s="75"/>
      <c r="L43" s="75"/>
      <c r="M43" s="16"/>
      <c r="N43" s="16"/>
      <c r="O43" s="16"/>
      <c r="P43" s="16"/>
      <c r="Q43" s="16"/>
      <c r="R43" s="16"/>
      <c r="S43" s="16"/>
      <c r="T43" s="16"/>
      <c r="U43" s="17"/>
      <c r="V43" s="17"/>
    </row>
    <row r="44" spans="8:22">
      <c r="H44" s="15"/>
      <c r="I44" s="75"/>
      <c r="J44" s="75"/>
      <c r="K44" s="75"/>
      <c r="L44" s="75"/>
      <c r="M44" s="16"/>
      <c r="N44" s="16"/>
      <c r="O44" s="16"/>
      <c r="P44" s="16"/>
      <c r="Q44" s="16"/>
      <c r="R44" s="16"/>
      <c r="S44" s="16"/>
      <c r="T44" s="16"/>
      <c r="U44" s="17"/>
      <c r="V44" s="17"/>
    </row>
    <row r="45" spans="8:22">
      <c r="H45" s="73"/>
      <c r="I45" s="75"/>
      <c r="J45" s="75"/>
      <c r="K45" s="75"/>
      <c r="L45" s="75"/>
      <c r="M45" s="16"/>
      <c r="N45" s="16"/>
      <c r="O45" s="16"/>
      <c r="P45" s="16"/>
      <c r="Q45" s="16"/>
      <c r="R45" s="16"/>
      <c r="S45" s="16"/>
      <c r="T45" s="16"/>
      <c r="U45" s="17"/>
      <c r="V45" s="17"/>
    </row>
  </sheetData>
  <mergeCells count="3">
    <mergeCell ref="B8:E8"/>
    <mergeCell ref="F8:G8"/>
    <mergeCell ref="B7:G7"/>
  </mergeCells>
  <hyperlinks>
    <hyperlink ref="A22" r:id="rId1"/>
    <hyperlink ref="K2" location="'Outcome 6 Step-free journ time'!A1" display="Next"/>
    <hyperlink ref="I2" location="'Outcome 4d PM2.5'!A1" display="Back"/>
    <hyperlink ref="J2" location="Contents!A1" display="Back to contents"/>
  </hyperlinks>
  <pageMargins left="0.70866141732283472" right="0.70866141732283472" top="0.74803149606299213" bottom="0.74803149606299213" header="0.31496062992125984" footer="0.31496062992125984"/>
  <pageSetup paperSize="9" scale="64"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001B"/>
    <pageSetUpPr fitToPage="1"/>
  </sheetPr>
  <dimension ref="A1:L42"/>
  <sheetViews>
    <sheetView showGridLines="0" workbookViewId="0">
      <selection activeCell="D25" sqref="D25"/>
    </sheetView>
  </sheetViews>
  <sheetFormatPr defaultRowHeight="15"/>
  <cols>
    <col min="1" max="1" width="24.77734375" style="43" customWidth="1"/>
    <col min="2" max="2" width="19.33203125" style="43" customWidth="1"/>
    <col min="3" max="3" width="15.6640625" style="43" customWidth="1"/>
    <col min="4" max="4" width="12" style="43" customWidth="1"/>
    <col min="5" max="5" width="18.77734375" style="43" customWidth="1"/>
    <col min="6" max="6" width="15.33203125" style="43" customWidth="1"/>
    <col min="7" max="7" width="11.109375" style="43" customWidth="1"/>
    <col min="8" max="8" width="15.6640625" style="43" customWidth="1"/>
    <col min="9" max="10" width="8.88671875" style="43"/>
    <col min="11" max="11" width="14.77734375" style="43" customWidth="1"/>
    <col min="12" max="16384" width="8.88671875" style="43"/>
  </cols>
  <sheetData>
    <row r="1" spans="1:12" s="238" customFormat="1" ht="18">
      <c r="A1" s="234" t="s">
        <v>23</v>
      </c>
      <c r="B1" s="235"/>
      <c r="C1" s="236"/>
      <c r="D1" s="236"/>
      <c r="E1" s="236"/>
      <c r="F1" s="236"/>
      <c r="G1" s="236"/>
      <c r="H1" s="236"/>
      <c r="I1" s="236"/>
      <c r="J1" s="237"/>
      <c r="K1" s="236"/>
      <c r="L1" s="236"/>
    </row>
    <row r="2" spans="1:12" ht="15.75">
      <c r="A2" s="254" t="s">
        <v>211</v>
      </c>
      <c r="B2" s="255"/>
      <c r="C2" s="255"/>
      <c r="D2" s="255"/>
      <c r="E2" s="255"/>
      <c r="F2" s="255"/>
      <c r="G2" s="255"/>
      <c r="H2" s="255"/>
      <c r="I2" s="255"/>
      <c r="J2" s="79" t="s">
        <v>70</v>
      </c>
      <c r="K2" s="79" t="s">
        <v>49</v>
      </c>
      <c r="L2" s="79" t="s">
        <v>71</v>
      </c>
    </row>
    <row r="3" spans="1:12">
      <c r="A3" s="42" t="s">
        <v>132</v>
      </c>
    </row>
    <row r="4" spans="1:12" ht="15.75">
      <c r="A4" s="42" t="s">
        <v>133</v>
      </c>
    </row>
    <row r="5" spans="1:12" ht="15.75">
      <c r="A5" s="42" t="s">
        <v>135</v>
      </c>
    </row>
    <row r="6" spans="1:12">
      <c r="A6" s="42"/>
      <c r="J6" s="79"/>
      <c r="K6" s="79"/>
      <c r="L6" s="79"/>
    </row>
    <row r="7" spans="1:12" s="44" customFormat="1" ht="63.75">
      <c r="A7" s="375" t="s">
        <v>0</v>
      </c>
      <c r="B7" s="121" t="s">
        <v>201</v>
      </c>
      <c r="C7" s="121" t="s">
        <v>202</v>
      </c>
      <c r="D7" s="123" t="s">
        <v>203</v>
      </c>
      <c r="E7" s="31" t="s">
        <v>204</v>
      </c>
      <c r="F7" s="31" t="s">
        <v>205</v>
      </c>
      <c r="G7" s="31" t="s">
        <v>206</v>
      </c>
      <c r="H7" s="31" t="s">
        <v>134</v>
      </c>
    </row>
    <row r="8" spans="1:12">
      <c r="A8" s="374" t="s">
        <v>1</v>
      </c>
      <c r="B8" s="370">
        <v>65.45</v>
      </c>
      <c r="C8" s="370">
        <v>79.84</v>
      </c>
      <c r="D8" s="371">
        <v>14.38</v>
      </c>
      <c r="E8" s="372">
        <v>58.94</v>
      </c>
      <c r="F8" s="372">
        <v>65.349999999999994</v>
      </c>
      <c r="G8" s="372">
        <v>6.4</v>
      </c>
      <c r="H8" s="373">
        <f>+(G8-D8)/D8</f>
        <v>-0.55493741307371347</v>
      </c>
      <c r="J8" s="41"/>
      <c r="K8" s="41"/>
    </row>
    <row r="9" spans="1:12">
      <c r="A9" s="28"/>
      <c r="B9" s="122"/>
      <c r="C9" s="122"/>
      <c r="D9" s="122"/>
      <c r="E9" s="45"/>
      <c r="F9" s="45"/>
      <c r="G9" s="45"/>
      <c r="H9" s="46"/>
      <c r="J9" s="41"/>
      <c r="K9" s="41"/>
    </row>
    <row r="10" spans="1:12">
      <c r="J10" s="41"/>
      <c r="K10" s="41"/>
    </row>
    <row r="11" spans="1:12">
      <c r="A11" s="120" t="s">
        <v>126</v>
      </c>
      <c r="J11" s="41"/>
      <c r="K11" s="41"/>
    </row>
    <row r="12" spans="1:12">
      <c r="A12" s="120"/>
      <c r="J12" s="41"/>
      <c r="K12" s="41"/>
    </row>
    <row r="13" spans="1:12">
      <c r="A13" s="120" t="s">
        <v>127</v>
      </c>
      <c r="J13" s="41"/>
      <c r="K13" s="41"/>
    </row>
    <row r="14" spans="1:12">
      <c r="J14" s="41"/>
      <c r="K14" s="41"/>
    </row>
    <row r="15" spans="1:12">
      <c r="J15" s="41"/>
      <c r="K15" s="41"/>
    </row>
    <row r="16" spans="1:12">
      <c r="J16" s="41"/>
      <c r="K16" s="41"/>
    </row>
    <row r="17" spans="10:11">
      <c r="J17" s="41"/>
      <c r="K17" s="41"/>
    </row>
    <row r="18" spans="10:11">
      <c r="J18" s="41"/>
      <c r="K18" s="41"/>
    </row>
    <row r="19" spans="10:11">
      <c r="J19" s="41"/>
      <c r="K19" s="41"/>
    </row>
    <row r="20" spans="10:11">
      <c r="J20" s="41"/>
      <c r="K20" s="41"/>
    </row>
    <row r="21" spans="10:11">
      <c r="J21" s="41"/>
      <c r="K21" s="41"/>
    </row>
    <row r="22" spans="10:11">
      <c r="J22" s="41"/>
      <c r="K22" s="41"/>
    </row>
    <row r="24" spans="10:11">
      <c r="J24" s="41"/>
      <c r="K24" s="41"/>
    </row>
    <row r="25" spans="10:11">
      <c r="J25" s="41"/>
      <c r="K25" s="41"/>
    </row>
    <row r="26" spans="10:11">
      <c r="J26" s="41"/>
      <c r="K26" s="41"/>
    </row>
    <row r="27" spans="10:11">
      <c r="J27" s="41"/>
      <c r="K27" s="41"/>
    </row>
    <row r="28" spans="10:11">
      <c r="J28" s="41"/>
      <c r="K28" s="41"/>
    </row>
    <row r="29" spans="10:11">
      <c r="J29" s="41"/>
      <c r="K29" s="41"/>
    </row>
    <row r="30" spans="10:11">
      <c r="J30" s="41"/>
      <c r="K30" s="41"/>
    </row>
    <row r="31" spans="10:11">
      <c r="J31" s="41"/>
      <c r="K31" s="41"/>
    </row>
    <row r="32" spans="10:11">
      <c r="J32" s="41"/>
      <c r="K32" s="41"/>
    </row>
    <row r="33" spans="10:11">
      <c r="J33" s="41"/>
      <c r="K33" s="41"/>
    </row>
    <row r="34" spans="10:11">
      <c r="J34" s="41"/>
      <c r="K34" s="41"/>
    </row>
    <row r="35" spans="10:11">
      <c r="J35" s="41"/>
      <c r="K35" s="41"/>
    </row>
    <row r="36" spans="10:11">
      <c r="J36" s="41"/>
      <c r="K36" s="41"/>
    </row>
    <row r="37" spans="10:11">
      <c r="J37" s="41"/>
      <c r="K37" s="41"/>
    </row>
    <row r="38" spans="10:11">
      <c r="J38" s="41"/>
      <c r="K38" s="41"/>
    </row>
    <row r="39" spans="10:11">
      <c r="J39" s="41"/>
      <c r="K39" s="41"/>
    </row>
    <row r="40" spans="10:11">
      <c r="J40" s="41"/>
      <c r="K40" s="41"/>
    </row>
    <row r="41" spans="10:11">
      <c r="J41" s="41"/>
      <c r="K41" s="41"/>
    </row>
    <row r="42" spans="10:11">
      <c r="J42" s="41"/>
      <c r="K42" s="41"/>
    </row>
  </sheetData>
  <hyperlinks>
    <hyperlink ref="L2" location="'Outcome 7 bus speeds'!A1" display="Next"/>
    <hyperlink ref="J2" location="'Outcome 5 PT use'!A1" display="Back"/>
    <hyperlink ref="K2" location="Contents!A1" display="Back to contents"/>
  </hyperlinks>
  <pageMargins left="0.70866141732283472" right="0.70866141732283472" top="0.74803149606299213" bottom="0.74803149606299213" header="0.31496062992125984" footer="0.31496062992125984"/>
  <pageSetup paperSize="8"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001B"/>
    <pageSetUpPr fitToPage="1"/>
  </sheetPr>
  <dimension ref="A1:I18"/>
  <sheetViews>
    <sheetView showGridLines="0" workbookViewId="0">
      <selection activeCell="C19" sqref="C19"/>
    </sheetView>
  </sheetViews>
  <sheetFormatPr defaultRowHeight="15"/>
  <cols>
    <col min="1" max="1" width="17.44140625" customWidth="1"/>
    <col min="2" max="2" width="12.88671875" customWidth="1"/>
    <col min="3" max="3" width="11.21875" style="33" customWidth="1"/>
    <col min="6" max="6" width="12.5546875" customWidth="1"/>
    <col min="8" max="8" width="14.88671875" customWidth="1"/>
  </cols>
  <sheetData>
    <row r="1" spans="1:9" s="240" customFormat="1" ht="18">
      <c r="A1" s="234" t="s">
        <v>23</v>
      </c>
      <c r="B1" s="235"/>
      <c r="C1" s="239"/>
      <c r="D1" s="236"/>
      <c r="E1" s="236"/>
      <c r="F1" s="236"/>
      <c r="G1" s="236"/>
      <c r="H1" s="236"/>
      <c r="I1" s="236"/>
    </row>
    <row r="2" spans="1:9" ht="15.75">
      <c r="A2" s="258" t="s">
        <v>131</v>
      </c>
      <c r="B2" s="259"/>
      <c r="C2" s="259"/>
      <c r="D2" s="259"/>
      <c r="E2" s="259"/>
      <c r="F2" s="259"/>
      <c r="G2" s="79" t="s">
        <v>70</v>
      </c>
      <c r="H2" s="79" t="s">
        <v>49</v>
      </c>
      <c r="I2" s="79" t="s">
        <v>71</v>
      </c>
    </row>
    <row r="3" spans="1:9">
      <c r="A3" s="7" t="s">
        <v>128</v>
      </c>
    </row>
    <row r="4" spans="1:9" ht="15.75">
      <c r="A4" s="7" t="s">
        <v>130</v>
      </c>
    </row>
    <row r="5" spans="1:9" ht="15.75">
      <c r="A5" s="7" t="s">
        <v>129</v>
      </c>
    </row>
    <row r="6" spans="1:9">
      <c r="A6" s="7"/>
    </row>
    <row r="7" spans="1:9">
      <c r="A7" s="7"/>
      <c r="B7" s="340" t="s">
        <v>93</v>
      </c>
      <c r="C7" s="340"/>
      <c r="D7" s="340"/>
      <c r="E7" s="340"/>
    </row>
    <row r="8" spans="1:9">
      <c r="A8" s="7"/>
      <c r="B8" s="80" t="s">
        <v>17</v>
      </c>
      <c r="C8" s="338" t="s">
        <v>18</v>
      </c>
      <c r="D8" s="339"/>
      <c r="E8" s="339"/>
    </row>
    <row r="9" spans="1:9" ht="38.25">
      <c r="A9" s="375" t="s">
        <v>0</v>
      </c>
      <c r="B9" s="80">
        <v>2015</v>
      </c>
      <c r="C9" s="35" t="s">
        <v>79</v>
      </c>
      <c r="D9" s="104">
        <v>2021</v>
      </c>
      <c r="E9" s="35">
        <v>2041</v>
      </c>
    </row>
    <row r="10" spans="1:9">
      <c r="A10" s="382" t="s">
        <v>1</v>
      </c>
      <c r="B10" s="377">
        <v>8.34</v>
      </c>
      <c r="C10" s="378">
        <v>0.15</v>
      </c>
      <c r="D10" s="379">
        <v>8.6283333333333339</v>
      </c>
      <c r="E10" s="379">
        <v>9.59</v>
      </c>
    </row>
    <row r="11" spans="1:9">
      <c r="A11" s="383"/>
      <c r="B11" s="380"/>
      <c r="C11" s="381">
        <v>0.05</v>
      </c>
      <c r="D11" s="108">
        <v>8.4350000000000005</v>
      </c>
      <c r="E11" s="108">
        <v>8.75</v>
      </c>
    </row>
    <row r="12" spans="1:9">
      <c r="A12" s="268"/>
      <c r="B12" s="376"/>
      <c r="C12" s="47"/>
      <c r="D12" s="38"/>
      <c r="E12" s="38"/>
    </row>
    <row r="13" spans="1:9">
      <c r="C13" s="39"/>
    </row>
    <row r="14" spans="1:9">
      <c r="A14" s="106" t="s">
        <v>22</v>
      </c>
      <c r="B14" s="37"/>
      <c r="C14" s="40"/>
      <c r="D14" s="28"/>
    </row>
    <row r="15" spans="1:9">
      <c r="C15" s="40"/>
    </row>
    <row r="16" spans="1:9">
      <c r="C16" s="39"/>
    </row>
    <row r="17" spans="3:3">
      <c r="C17" s="40"/>
    </row>
    <row r="18" spans="3:3">
      <c r="C18" s="40"/>
    </row>
  </sheetData>
  <mergeCells count="4">
    <mergeCell ref="C8:E8"/>
    <mergeCell ref="B7:E7"/>
    <mergeCell ref="B10:B11"/>
    <mergeCell ref="A10:A11"/>
  </mergeCells>
  <hyperlinks>
    <hyperlink ref="I2" location="'Further data sources'!A1" display="Next"/>
    <hyperlink ref="G2" location="'Outcome 6 Step-free journ time'!A1" display="Back"/>
    <hyperlink ref="H2" location="Contents!A1" display="Back to contents"/>
  </hyperlink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opLeftCell="A10" workbookViewId="0">
      <selection activeCell="A50" sqref="A50"/>
    </sheetView>
  </sheetViews>
  <sheetFormatPr defaultRowHeight="15"/>
  <cols>
    <col min="1" max="1" width="94.21875" style="7" customWidth="1"/>
    <col min="2" max="2" width="9.77734375" style="7" customWidth="1"/>
    <col min="3" max="3" width="13.77734375" style="7" customWidth="1"/>
    <col min="4" max="16384" width="8.88671875" style="7"/>
  </cols>
  <sheetData>
    <row r="1" spans="1:4" s="241" customFormat="1" ht="18">
      <c r="A1" s="260" t="s">
        <v>75</v>
      </c>
    </row>
    <row r="2" spans="1:4">
      <c r="B2" s="79" t="s">
        <v>70</v>
      </c>
      <c r="C2" s="79" t="s">
        <v>49</v>
      </c>
      <c r="D2" s="79"/>
    </row>
    <row r="3" spans="1:4" ht="24.95" customHeight="1">
      <c r="A3" s="79" t="s">
        <v>177</v>
      </c>
    </row>
    <row r="4" spans="1:4" ht="24.95" customHeight="1">
      <c r="A4" s="79" t="s">
        <v>73</v>
      </c>
    </row>
    <row r="5" spans="1:4" ht="24.95" customHeight="1">
      <c r="A5" s="79" t="s">
        <v>74</v>
      </c>
    </row>
    <row r="6" spans="1:4" ht="24.95" customHeight="1">
      <c r="A6" s="79" t="s">
        <v>180</v>
      </c>
    </row>
    <row r="7" spans="1:4" ht="24.95" customHeight="1">
      <c r="A7" s="79" t="s">
        <v>179</v>
      </c>
    </row>
    <row r="8" spans="1:4" ht="24.95" customHeight="1">
      <c r="A8" s="79" t="s">
        <v>184</v>
      </c>
    </row>
    <row r="9" spans="1:4" ht="24.95" customHeight="1">
      <c r="A9" s="79" t="s">
        <v>102</v>
      </c>
    </row>
    <row r="10" spans="1:4" ht="24.95" customHeight="1">
      <c r="A10" s="79" t="s">
        <v>101</v>
      </c>
    </row>
    <row r="11" spans="1:4" ht="24.95" customHeight="1">
      <c r="A11" s="79" t="s">
        <v>113</v>
      </c>
    </row>
    <row r="12" spans="1:4" ht="24.95" customHeight="1">
      <c r="A12" s="79" t="s">
        <v>181</v>
      </c>
    </row>
    <row r="13" spans="1:4" ht="24.95" customHeight="1">
      <c r="A13" s="79" t="s">
        <v>72</v>
      </c>
    </row>
    <row r="37" spans="1:1">
      <c r="A37" s="28"/>
    </row>
    <row r="38" spans="1:1">
      <c r="A38" s="28" t="s">
        <v>1</v>
      </c>
    </row>
    <row r="39" spans="1:1">
      <c r="A39" s="32"/>
    </row>
  </sheetData>
  <hyperlinks>
    <hyperlink ref="A13" r:id="rId1"/>
    <hyperlink ref="A12" r:id="rId2" display="Travel in London 10"/>
    <hyperlink ref="A5" r:id="rId3" display="Mayor's Transport Strategy: Supporting evidence"/>
    <hyperlink ref="A4" r:id="rId4"/>
    <hyperlink ref="A7" r:id="rId5" display="Analysis of cycling potential"/>
    <hyperlink ref="A6" r:id="rId6" display="Analysis of walking potential"/>
    <hyperlink ref="B2" location="'Outcome 7 bus speeds'!A1" display="Back"/>
    <hyperlink ref="C2" location="Contents!A1" display="Back to contents"/>
    <hyperlink ref="A10" r:id="rId7"/>
    <hyperlink ref="A9" r:id="rId8"/>
    <hyperlink ref="A11" r:id="rId9"/>
    <hyperlink ref="A3" r:id="rId10"/>
    <hyperlink ref="A8" r:id="rId11" display="Strategic Cycling Analysis"/>
  </hyperlinks>
  <pageMargins left="0.70866141732283472" right="0.70866141732283472" top="0.74803149606299213" bottom="0.74803149606299213" header="0.31496062992125984" footer="0.31496062992125984"/>
  <pageSetup paperSize="9" scale="64"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Z77"/>
  <sheetViews>
    <sheetView workbookViewId="0">
      <pane ySplit="5" topLeftCell="A6" activePane="bottomLeft" state="frozen"/>
      <selection pane="bottomLeft" activeCell="C2" sqref="C2"/>
    </sheetView>
  </sheetViews>
  <sheetFormatPr defaultRowHeight="15"/>
  <cols>
    <col min="1" max="1" width="11.21875" style="19" customWidth="1"/>
    <col min="2" max="2" width="19.6640625" style="19" customWidth="1"/>
    <col min="3" max="3" width="15.21875" style="19" customWidth="1"/>
    <col min="4" max="4" width="15.44140625" style="19" customWidth="1"/>
    <col min="5" max="5" width="16.77734375" style="19" customWidth="1"/>
    <col min="6" max="6" width="14.21875" style="19" customWidth="1"/>
    <col min="7" max="7" width="17" style="19" customWidth="1"/>
    <col min="8" max="8" width="16" style="19" customWidth="1"/>
    <col min="9" max="9" width="16.77734375" style="19" customWidth="1"/>
    <col min="10" max="10" width="80.109375" style="19" customWidth="1"/>
    <col min="11" max="11" width="13.88671875" style="19" customWidth="1"/>
    <col min="12" max="48" width="8.88671875" style="19" customWidth="1"/>
    <col min="49" max="16384" width="8.88671875" style="19"/>
  </cols>
  <sheetData>
    <row r="1" spans="1:38" ht="19.5" thickBot="1">
      <c r="A1" s="211"/>
      <c r="B1" s="216" t="s">
        <v>207</v>
      </c>
    </row>
    <row r="2" spans="1:38" ht="19.5" thickTop="1" thickBot="1">
      <c r="A2" s="212" t="s">
        <v>191</v>
      </c>
      <c r="B2" s="213" t="s">
        <v>1</v>
      </c>
      <c r="G2" s="226" t="s">
        <v>70</v>
      </c>
      <c r="H2" s="226" t="s">
        <v>49</v>
      </c>
      <c r="I2" s="226" t="s">
        <v>71</v>
      </c>
    </row>
    <row r="3" spans="1:38" ht="15.75" thickTop="1"/>
    <row r="4" spans="1:38" ht="18">
      <c r="A4" s="20" t="s">
        <v>176</v>
      </c>
    </row>
    <row r="5" spans="1:38" ht="17.25" customHeight="1">
      <c r="K5" s="137" t="s">
        <v>192</v>
      </c>
    </row>
    <row r="6" spans="1:38" ht="30" customHeight="1">
      <c r="A6" s="305" t="s">
        <v>60</v>
      </c>
      <c r="B6" s="305"/>
      <c r="C6" s="305"/>
      <c r="D6" s="305"/>
      <c r="E6" s="305"/>
      <c r="F6" s="305"/>
      <c r="G6" s="305"/>
      <c r="H6" s="305"/>
      <c r="I6" s="305"/>
    </row>
    <row r="7" spans="1:38" ht="28.5" customHeight="1">
      <c r="A7" s="217" t="s">
        <v>208</v>
      </c>
      <c r="B7" s="141"/>
      <c r="C7" s="141"/>
      <c r="D7" s="141"/>
      <c r="E7" s="141"/>
      <c r="F7" s="141"/>
      <c r="K7" s="19" t="s">
        <v>56</v>
      </c>
    </row>
    <row r="8" spans="1:38" ht="43.5" customHeight="1">
      <c r="A8" s="316" t="s">
        <v>56</v>
      </c>
      <c r="B8" s="316"/>
      <c r="C8" s="316"/>
      <c r="D8" s="316"/>
      <c r="E8" s="316"/>
      <c r="F8" s="2"/>
      <c r="L8" s="19">
        <v>2015</v>
      </c>
      <c r="M8" s="19">
        <v>2016</v>
      </c>
      <c r="N8" s="19">
        <v>2017</v>
      </c>
      <c r="O8" s="19">
        <v>2018</v>
      </c>
      <c r="P8" s="19">
        <v>2019</v>
      </c>
      <c r="Q8" s="19">
        <v>2020</v>
      </c>
      <c r="R8" s="19">
        <v>2021</v>
      </c>
      <c r="S8" s="19">
        <v>2022</v>
      </c>
      <c r="T8" s="19">
        <v>2023</v>
      </c>
      <c r="U8" s="19">
        <v>2024</v>
      </c>
      <c r="V8" s="19">
        <v>2025</v>
      </c>
      <c r="W8" s="19">
        <v>2026</v>
      </c>
      <c r="X8" s="19">
        <v>2027</v>
      </c>
      <c r="Y8" s="19">
        <v>2028</v>
      </c>
      <c r="Z8" s="19">
        <v>2029</v>
      </c>
      <c r="AA8" s="19">
        <v>2030</v>
      </c>
      <c r="AB8" s="19">
        <v>2031</v>
      </c>
      <c r="AC8" s="19">
        <v>2032</v>
      </c>
      <c r="AD8" s="19">
        <v>2033</v>
      </c>
      <c r="AE8" s="19">
        <v>2034</v>
      </c>
      <c r="AF8" s="19">
        <v>2035</v>
      </c>
      <c r="AG8" s="19">
        <v>2036</v>
      </c>
      <c r="AH8" s="19">
        <v>2037</v>
      </c>
      <c r="AI8" s="19">
        <v>2038</v>
      </c>
      <c r="AJ8" s="19">
        <v>2039</v>
      </c>
      <c r="AK8" s="19">
        <v>2040</v>
      </c>
      <c r="AL8" s="19">
        <v>2041</v>
      </c>
    </row>
    <row r="9" spans="1:38" ht="21.75" customHeight="1">
      <c r="A9" s="310" t="s">
        <v>17</v>
      </c>
      <c r="B9" s="310"/>
      <c r="C9" s="311"/>
      <c r="D9" s="317" t="s">
        <v>18</v>
      </c>
      <c r="E9" s="308"/>
      <c r="F9" s="136"/>
      <c r="K9" s="19" t="s">
        <v>17</v>
      </c>
      <c r="L9" s="19">
        <f>A11</f>
        <v>77</v>
      </c>
      <c r="M9" s="19">
        <f>B11</f>
        <v>78</v>
      </c>
      <c r="N9" s="19">
        <f>C11</f>
        <v>77</v>
      </c>
    </row>
    <row r="10" spans="1:38" ht="28.5" customHeight="1">
      <c r="A10" s="34" t="s">
        <v>4</v>
      </c>
      <c r="B10" s="34" t="s">
        <v>3</v>
      </c>
      <c r="C10" s="53" t="s">
        <v>2</v>
      </c>
      <c r="D10" s="128">
        <v>2021</v>
      </c>
      <c r="E10" s="134">
        <v>2041</v>
      </c>
      <c r="F10" s="2"/>
      <c r="K10" s="19" t="s">
        <v>18</v>
      </c>
      <c r="R10" s="19">
        <f>D11</f>
        <v>79</v>
      </c>
      <c r="AL10" s="19">
        <f>E11</f>
        <v>85</v>
      </c>
    </row>
    <row r="11" spans="1:38" ht="33" customHeight="1">
      <c r="A11" s="135">
        <f>INDEX('Overall aim Sust Mode Share'!$B$8:$F$10,MATCH($B$2,'Overall aim Sust Mode Share'!$A$8:$A$10,0),MATCH(A$10,'Overall aim Sust Mode Share'!$B$7:$F$7,0))</f>
        <v>77</v>
      </c>
      <c r="B11" s="135">
        <f>INDEX('Overall aim Sust Mode Share'!$B$8:$F$10,MATCH($B$2,'Overall aim Sust Mode Share'!$A$8:$A$10,0),MATCH(B$10,'Overall aim Sust Mode Share'!$B$7:$F$7,0))</f>
        <v>78</v>
      </c>
      <c r="C11" s="135">
        <f>INDEX('Overall aim Sust Mode Share'!$B$8:$F$10,MATCH($B$2,'Overall aim Sust Mode Share'!$A$8:$A$10,0),MATCH(C$10,'Overall aim Sust Mode Share'!$B$7:$F$7,0))</f>
        <v>77</v>
      </c>
      <c r="D11" s="140">
        <f>INDEX('Overall aim Sust Mode Share'!$B$8:$F$10,MATCH($B$2,'Overall aim Sust Mode Share'!$A$8:$A$10,0),MATCH(D$10,'Overall aim Sust Mode Share'!$B$7:$F$7,0))</f>
        <v>79</v>
      </c>
      <c r="E11" s="138">
        <f>INDEX('Overall aim Sust Mode Share'!$B$8:$F$10,MATCH($B$2,'Overall aim Sust Mode Share'!$A$8:$A$10,0),MATCH(E$10,'Overall aim Sust Mode Share'!$B$7:$F$7,0))</f>
        <v>85</v>
      </c>
      <c r="F11" s="2"/>
    </row>
    <row r="12" spans="1:38" ht="15.75" customHeight="1">
      <c r="A12" s="141"/>
      <c r="B12" s="141"/>
      <c r="C12" s="141"/>
      <c r="D12" s="141"/>
      <c r="E12" s="141"/>
      <c r="F12" s="141"/>
      <c r="G12" s="141"/>
      <c r="H12" s="141"/>
      <c r="I12" s="141"/>
    </row>
    <row r="13" spans="1:38" ht="32.25" customHeight="1">
      <c r="A13" s="280" t="s">
        <v>24</v>
      </c>
      <c r="B13" s="306" t="s">
        <v>39</v>
      </c>
      <c r="C13" s="306"/>
      <c r="D13" s="306"/>
      <c r="E13" s="306"/>
      <c r="F13" s="306"/>
      <c r="G13" s="306"/>
      <c r="H13" s="306"/>
      <c r="I13" s="306"/>
    </row>
    <row r="14" spans="1:38" ht="50.25" customHeight="1">
      <c r="A14" s="280"/>
      <c r="B14" s="314" t="s">
        <v>58</v>
      </c>
      <c r="C14" s="315"/>
      <c r="D14" s="315"/>
      <c r="E14" s="315"/>
      <c r="F14" s="314" t="s">
        <v>59</v>
      </c>
      <c r="G14" s="315"/>
      <c r="H14" s="315"/>
      <c r="I14" s="315"/>
    </row>
    <row r="15" spans="1:38" ht="33.75" customHeight="1">
      <c r="A15" s="280"/>
      <c r="B15" s="309" t="s">
        <v>57</v>
      </c>
      <c r="C15" s="309"/>
      <c r="D15" s="309"/>
      <c r="E15" s="309"/>
      <c r="F15" s="146"/>
      <c r="G15" s="307" t="s">
        <v>78</v>
      </c>
      <c r="H15" s="307"/>
      <c r="I15" s="307"/>
    </row>
    <row r="16" spans="1:38">
      <c r="A16" s="280"/>
      <c r="B16" s="310" t="s">
        <v>17</v>
      </c>
      <c r="C16" s="311"/>
      <c r="D16" s="312" t="s">
        <v>18</v>
      </c>
      <c r="E16" s="313"/>
      <c r="F16" s="146"/>
      <c r="G16" s="127"/>
      <c r="H16" s="308" t="s">
        <v>18</v>
      </c>
      <c r="I16" s="308"/>
    </row>
    <row r="17" spans="1:52">
      <c r="A17" s="280"/>
      <c r="B17" s="34" t="s">
        <v>3</v>
      </c>
      <c r="C17" s="53" t="s">
        <v>2</v>
      </c>
      <c r="D17" s="74">
        <v>2021</v>
      </c>
      <c r="E17" s="74">
        <v>2041</v>
      </c>
      <c r="F17" s="146"/>
      <c r="G17" s="142">
        <v>2016</v>
      </c>
      <c r="H17" s="143" t="s">
        <v>19</v>
      </c>
      <c r="I17" s="144">
        <v>2041</v>
      </c>
    </row>
    <row r="18" spans="1:52">
      <c r="A18" s="280"/>
      <c r="B18" s="135">
        <f>INDEX('Outcome 1a daily active travel'!$B$11:$E$11,MATCH($B$2,'Outcome 1a daily active travel'!$A$11:$A$11,0),(MATCH(B17,'Outcome 1a daily active travel'!$B$10:$E$10,0)))</f>
        <v>42</v>
      </c>
      <c r="C18" s="147">
        <f>INDEX('Outcome 1a daily active travel'!$B$11:$E$11,MATCH($B$2,'Outcome 1a daily active travel'!$A$11:$A$11,0),(MATCH(C17,'Outcome 1a daily active travel'!$B$10:$E$10,0)))</f>
        <v>42</v>
      </c>
      <c r="D18" s="138">
        <f>INDEX('Outcome 1a daily active travel'!$B$11:$E$11,MATCH($B$2,'Outcome 1a daily active travel'!$A$11:$A$11,0),(MATCH(D17,'Outcome 1a daily active travel'!$B$10:$E$10,0)))</f>
        <v>48</v>
      </c>
      <c r="E18" s="138">
        <f>INDEX('Outcome 1a daily active travel'!$B$11:$E$11,MATCH($B$2,'Outcome 1a daily active travel'!$A$11:$A$11,0),(MATCH(E17,'Outcome 1a daily active travel'!$B$10:$E$10,0)))</f>
        <v>70</v>
      </c>
      <c r="F18" s="146"/>
      <c r="G18" s="147">
        <f>INDEX('Outcome 1b cycle network access'!$B$10:$D$10,MATCH($B$2,'Outcome 1b cycle network access'!$A$10:$A$10,0),MATCH(G17,'Outcome 1b cycle network access'!$B$9:$D$9,0))</f>
        <v>17</v>
      </c>
      <c r="H18" s="138">
        <f>INDEX('Outcome 1b cycle network access'!$B$10:$D$10,MATCH($B$2,'Outcome 1b cycle network access'!$A$10:$A$10,0),MATCH(H17,'Outcome 1b cycle network access'!$B$9:$D$9,0))</f>
        <v>41</v>
      </c>
      <c r="I18" s="138">
        <f>INDEX('Outcome 1b cycle network access'!$B$10:$D$10,MATCH($B$2,'Outcome 1b cycle network access'!$A$10:$A$10,0),MATCH(I17,'Outcome 1b cycle network access'!$B$9:$D$9,0))</f>
        <v>95</v>
      </c>
    </row>
    <row r="19" spans="1:52">
      <c r="A19" s="280"/>
      <c r="B19" s="172"/>
      <c r="C19" s="172"/>
      <c r="D19" s="172"/>
      <c r="E19" s="172"/>
      <c r="F19" s="172"/>
      <c r="G19" s="172"/>
      <c r="H19" s="172"/>
      <c r="I19" s="172"/>
    </row>
    <row r="20" spans="1:52" ht="31.5" customHeight="1">
      <c r="A20" s="280"/>
      <c r="B20" s="319" t="s">
        <v>40</v>
      </c>
      <c r="C20" s="319"/>
      <c r="D20" s="319"/>
      <c r="E20" s="319"/>
      <c r="F20" s="319"/>
      <c r="G20" s="319"/>
      <c r="H20" s="319"/>
      <c r="I20" s="319"/>
      <c r="K20" s="19" t="s">
        <v>62</v>
      </c>
      <c r="N20" s="162"/>
      <c r="S20" s="162"/>
    </row>
    <row r="21" spans="1:52" ht="16.5" customHeight="1">
      <c r="A21" s="280"/>
      <c r="B21" s="322" t="s">
        <v>30</v>
      </c>
      <c r="C21" s="322"/>
      <c r="D21" s="322"/>
      <c r="E21" s="322"/>
      <c r="F21" s="322"/>
      <c r="G21" s="322"/>
      <c r="H21" s="322"/>
      <c r="I21" s="322"/>
      <c r="L21" s="162">
        <v>2005</v>
      </c>
      <c r="M21" s="162">
        <v>2006</v>
      </c>
      <c r="N21" s="162">
        <v>2007</v>
      </c>
      <c r="O21" s="162">
        <v>2008</v>
      </c>
      <c r="P21" s="162">
        <v>2009</v>
      </c>
      <c r="Q21" s="162">
        <v>2010</v>
      </c>
      <c r="R21" s="162">
        <v>2011</v>
      </c>
      <c r="S21" s="162">
        <v>2012</v>
      </c>
      <c r="T21" s="162">
        <v>2013</v>
      </c>
      <c r="U21" s="162">
        <v>2014</v>
      </c>
      <c r="V21" s="162">
        <v>2015</v>
      </c>
      <c r="W21" s="163">
        <v>2016</v>
      </c>
      <c r="X21" s="162">
        <v>2017</v>
      </c>
      <c r="Y21" s="163">
        <v>2018</v>
      </c>
      <c r="Z21" s="162">
        <v>2019</v>
      </c>
      <c r="AA21" s="163">
        <v>2020</v>
      </c>
      <c r="AB21" s="162">
        <v>2021</v>
      </c>
      <c r="AC21" s="162">
        <v>2022</v>
      </c>
      <c r="AD21" s="162">
        <v>2023</v>
      </c>
      <c r="AE21" s="162">
        <v>2024</v>
      </c>
      <c r="AF21" s="162">
        <v>2025</v>
      </c>
      <c r="AG21" s="162">
        <v>2026</v>
      </c>
      <c r="AH21" s="162">
        <v>2027</v>
      </c>
      <c r="AI21" s="162">
        <v>2028</v>
      </c>
      <c r="AJ21" s="162">
        <v>2029</v>
      </c>
      <c r="AK21" s="162">
        <v>2030</v>
      </c>
      <c r="AL21" s="162">
        <v>2031</v>
      </c>
      <c r="AM21" s="162">
        <v>2032</v>
      </c>
      <c r="AN21" s="162">
        <v>2033</v>
      </c>
      <c r="AO21" s="162">
        <v>2034</v>
      </c>
      <c r="AP21" s="162">
        <v>2035</v>
      </c>
      <c r="AQ21" s="162">
        <v>2036</v>
      </c>
      <c r="AR21" s="162">
        <v>2037</v>
      </c>
      <c r="AS21" s="162">
        <v>2038</v>
      </c>
      <c r="AT21" s="162">
        <v>2039</v>
      </c>
      <c r="AU21" s="162">
        <v>2040</v>
      </c>
      <c r="AV21" s="162">
        <v>2041</v>
      </c>
    </row>
    <row r="22" spans="1:52" ht="15.75">
      <c r="A22" s="280"/>
      <c r="B22" s="145"/>
      <c r="C22" s="126"/>
      <c r="D22" s="126"/>
      <c r="E22" s="126"/>
      <c r="F22" s="129"/>
      <c r="G22" s="129"/>
      <c r="H22" s="129"/>
      <c r="I22" s="129"/>
      <c r="K22" s="19" t="s">
        <v>17</v>
      </c>
      <c r="L22" s="19">
        <f>INDEX('Outcome 2 Vision Zero'!$B$13:$S$13,MATCH($B$2,'Outcome 2 Vision Zero'!$A$13:$A$13,0),MATCH(L$21,'Outcome 2 Vision Zero'!$B$12:$S$12,0))</f>
        <v>162</v>
      </c>
      <c r="M22" s="19">
        <f>INDEX('Outcome 2 Vision Zero'!$B$13:$S$13,MATCH($B$2,'Outcome 2 Vision Zero'!$A$13:$A$13,0),MATCH(M$21,'Outcome 2 Vision Zero'!$B$12:$S$12,0))</f>
        <v>195</v>
      </c>
      <c r="N22" s="19">
        <f>INDEX('Outcome 2 Vision Zero'!$B$13:$S$13,MATCH($B$2,'Outcome 2 Vision Zero'!$A$13:$A$13,0),MATCH(N$21,'Outcome 2 Vision Zero'!$B$12:$S$12,0))</f>
        <v>185</v>
      </c>
      <c r="O22" s="19">
        <f>INDEX('Outcome 2 Vision Zero'!$B$13:$S$13,MATCH($B$2,'Outcome 2 Vision Zero'!$A$13:$A$13,0),MATCH(O$21,'Outcome 2 Vision Zero'!$B$12:$S$12,0))</f>
        <v>164</v>
      </c>
      <c r="P22" s="19">
        <f>INDEX('Outcome 2 Vision Zero'!$B$13:$S$13,MATCH($B$2,'Outcome 2 Vision Zero'!$A$13:$A$13,0),MATCH(P$21,'Outcome 2 Vision Zero'!$B$12:$S$12,0))</f>
        <v>173</v>
      </c>
      <c r="Q22" s="19">
        <f>INDEX('Outcome 2 Vision Zero'!$B$13:$S$13,MATCH($B$2,'Outcome 2 Vision Zero'!$A$13:$A$13,0),MATCH(Q$21,'Outcome 2 Vision Zero'!$B$12:$S$12,0))</f>
        <v>156</v>
      </c>
      <c r="R22" s="19">
        <f>INDEX('Outcome 2 Vision Zero'!$B$13:$S$13,MATCH($B$2,'Outcome 2 Vision Zero'!$A$13:$A$13,0),MATCH(R$21,'Outcome 2 Vision Zero'!$B$12:$S$12,0))</f>
        <v>169</v>
      </c>
      <c r="S22" s="19">
        <f>INDEX('Outcome 2 Vision Zero'!$B$13:$S$13,MATCH($B$2,'Outcome 2 Vision Zero'!$A$13:$A$13,0),MATCH(S$21,'Outcome 2 Vision Zero'!$B$12:$S$12,0))</f>
        <v>151</v>
      </c>
      <c r="T22" s="19">
        <f>INDEX('Outcome 2 Vision Zero'!$B$13:$S$13,MATCH($B$2,'Outcome 2 Vision Zero'!$A$13:$A$13,0),MATCH(T$21,'Outcome 2 Vision Zero'!$B$12:$S$12,0))</f>
        <v>133</v>
      </c>
      <c r="U22" s="19">
        <f>INDEX('Outcome 2 Vision Zero'!$B$13:$S$13,MATCH($B$2,'Outcome 2 Vision Zero'!$A$13:$A$13,0),MATCH(U$21,'Outcome 2 Vision Zero'!$B$12:$S$12,0))</f>
        <v>98</v>
      </c>
      <c r="V22" s="19">
        <f>INDEX('Outcome 2 Vision Zero'!$B$13:$S$13,MATCH($B$2,'Outcome 2 Vision Zero'!$A$13:$A$13,0),MATCH(V$21,'Outcome 2 Vision Zero'!$B$12:$S$12,0))</f>
        <v>99</v>
      </c>
      <c r="W22" s="19">
        <f>INDEX('Outcome 2 Vision Zero'!$B$13:$S$13,MATCH($B$2,'Outcome 2 Vision Zero'!$A$13:$A$13,0),MATCH(W$21,'Outcome 2 Vision Zero'!$B$12:$S$12,0))</f>
        <v>122</v>
      </c>
    </row>
    <row r="23" spans="1:52">
      <c r="A23" s="280"/>
      <c r="B23" s="320" t="s">
        <v>62</v>
      </c>
      <c r="C23" s="320"/>
      <c r="D23" s="320"/>
      <c r="E23" s="320"/>
      <c r="F23" s="320"/>
      <c r="G23" s="320"/>
      <c r="H23" s="320"/>
      <c r="I23" s="320"/>
      <c r="K23" s="19" t="s">
        <v>18</v>
      </c>
      <c r="X23" s="19" t="e">
        <f>INDEX('Outcome 2 Vision Zero'!$B$13:$S$13,MATCH($B$2,'Outcome 2 Vision Zero'!$A$13:$A$13,0),MATCH(X$21,'Outcome 2 Vision Zero'!$B$12:$S$12,0))</f>
        <v>#N/A</v>
      </c>
      <c r="Y23" s="19" t="e">
        <f>INDEX('Outcome 2 Vision Zero'!$B$13:$S$13,MATCH($B$2,'Outcome 2 Vision Zero'!$A$13:$A$13,0),MATCH(Y$21,'Outcome 2 Vision Zero'!$B$12:$S$12,0))</f>
        <v>#N/A</v>
      </c>
      <c r="Z23" s="19" t="e">
        <f>INDEX('Outcome 2 Vision Zero'!$B$13:$S$13,MATCH($B$2,'Outcome 2 Vision Zero'!$A$13:$A$13,0),MATCH(Z$21,'Outcome 2 Vision Zero'!$B$12:$S$12,0))</f>
        <v>#N/A</v>
      </c>
      <c r="AA23" s="19" t="e">
        <f>INDEX('Outcome 2 Vision Zero'!$B$13:$S$13,MATCH($B$2,'Outcome 2 Vision Zero'!$A$13:$A$13,0),MATCH(AA$21,'Outcome 2 Vision Zero'!$B$12:$S$12,0))</f>
        <v>#N/A</v>
      </c>
      <c r="AB23" s="19">
        <f>INDEX('Outcome 2 Vision Zero'!$B$13:$S$13,MATCH($B$2,'Outcome 2 Vision Zero'!$A$13:$A$13,0),MATCH(AB$21,'Outcome 2 Vision Zero'!$B$12:$S$12,0))</f>
        <v>72</v>
      </c>
      <c r="AC23" s="19">
        <f>INDEX('Outcome 2 Vision Zero'!$B$13:$S$13,MATCH($B$2,'Outcome 2 Vision Zero'!$A$13:$A$13,0),MATCH(AC$21,'Outcome 2 Vision Zero'!$B$12:$S$12,0))</f>
        <v>62</v>
      </c>
      <c r="AD23" s="19" t="e">
        <f>INDEX('Outcome 2 Vision Zero'!$B$13:$S$13,MATCH($B$2,'Outcome 2 Vision Zero'!$A$13:$A$13,0),MATCH(AD$21,'Outcome 2 Vision Zero'!$B$12:$S$12,0))</f>
        <v>#N/A</v>
      </c>
      <c r="AE23" s="19" t="e">
        <f>INDEX('Outcome 2 Vision Zero'!$B$13:$S$13,MATCH($B$2,'Outcome 2 Vision Zero'!$A$13:$A$13,0),MATCH(AE$21,'Outcome 2 Vision Zero'!$B$12:$S$12,0))</f>
        <v>#N/A</v>
      </c>
      <c r="AF23" s="19" t="e">
        <f>INDEX('Outcome 2 Vision Zero'!$B$13:$S$13,MATCH($B$2,'Outcome 2 Vision Zero'!$A$13:$A$13,0),MATCH(AF$21,'Outcome 2 Vision Zero'!$B$12:$S$12,0))</f>
        <v>#N/A</v>
      </c>
      <c r="AG23" s="19" t="e">
        <f>INDEX('Outcome 2 Vision Zero'!$B$13:$S$13,MATCH($B$2,'Outcome 2 Vision Zero'!$A$13:$A$13,0),MATCH(AG$21,'Outcome 2 Vision Zero'!$B$12:$S$12,0))</f>
        <v>#N/A</v>
      </c>
      <c r="AH23" s="19" t="e">
        <f>INDEX('Outcome 2 Vision Zero'!$B$13:$S$13,MATCH($B$2,'Outcome 2 Vision Zero'!$A$13:$A$13,0),MATCH(AH$21,'Outcome 2 Vision Zero'!$B$12:$S$12,0))</f>
        <v>#N/A</v>
      </c>
      <c r="AI23" s="19" t="e">
        <f>INDEX('Outcome 2 Vision Zero'!$B$13:$S$13,MATCH($B$2,'Outcome 2 Vision Zero'!$A$13:$A$13,0),MATCH(AI$21,'Outcome 2 Vision Zero'!$B$12:$S$12,0))</f>
        <v>#N/A</v>
      </c>
      <c r="AJ23" s="19" t="e">
        <f>INDEX('Outcome 2 Vision Zero'!$B$13:$S$13,MATCH($B$2,'Outcome 2 Vision Zero'!$A$13:$A$13,0),MATCH(AJ$21,'Outcome 2 Vision Zero'!$B$12:$S$12,0))</f>
        <v>#N/A</v>
      </c>
      <c r="AK23" s="19">
        <f>INDEX('Outcome 2 Vision Zero'!$B$13:$S$13,MATCH($B$2,'Outcome 2 Vision Zero'!$A$13:$A$13,0),MATCH(AK$21,'Outcome 2 Vision Zero'!$B$12:$S$12,0))</f>
        <v>42</v>
      </c>
      <c r="AL23" s="19" t="e">
        <f>INDEX('Outcome 2 Vision Zero'!$B$13:$S$13,MATCH($B$2,'Outcome 2 Vision Zero'!$A$13:$A$13,0),MATCH(AL$21,'Outcome 2 Vision Zero'!$B$12:$S$12,0))</f>
        <v>#N/A</v>
      </c>
      <c r="AM23" s="19" t="e">
        <f>INDEX('Outcome 2 Vision Zero'!$B$13:$S$13,MATCH($B$2,'Outcome 2 Vision Zero'!$A$13:$A$13,0),MATCH(AM$21,'Outcome 2 Vision Zero'!$B$12:$S$12,0))</f>
        <v>#N/A</v>
      </c>
      <c r="AN23" s="19" t="e">
        <f>INDEX('Outcome 2 Vision Zero'!$B$13:$S$13,MATCH($B$2,'Outcome 2 Vision Zero'!$A$13:$A$13,0),MATCH(AN$21,'Outcome 2 Vision Zero'!$B$12:$S$12,0))</f>
        <v>#N/A</v>
      </c>
      <c r="AO23" s="19" t="e">
        <f>INDEX('Outcome 2 Vision Zero'!$B$13:$S$13,MATCH($B$2,'Outcome 2 Vision Zero'!$A$13:$A$13,0),MATCH(AO$21,'Outcome 2 Vision Zero'!$B$12:$S$12,0))</f>
        <v>#N/A</v>
      </c>
      <c r="AP23" s="19" t="e">
        <f>INDEX('Outcome 2 Vision Zero'!$B$13:$S$13,MATCH($B$2,'Outcome 2 Vision Zero'!$A$13:$A$13,0),MATCH(AP$21,'Outcome 2 Vision Zero'!$B$12:$S$12,0))</f>
        <v>#N/A</v>
      </c>
      <c r="AQ23" s="19" t="e">
        <f>INDEX('Outcome 2 Vision Zero'!$B$13:$S$13,MATCH($B$2,'Outcome 2 Vision Zero'!$A$13:$A$13,0),MATCH(AQ$21,'Outcome 2 Vision Zero'!$B$12:$S$12,0))</f>
        <v>#N/A</v>
      </c>
      <c r="AR23" s="19" t="e">
        <f>INDEX('Outcome 2 Vision Zero'!$B$13:$S$13,MATCH($B$2,'Outcome 2 Vision Zero'!$A$13:$A$13,0),MATCH(AR$21,'Outcome 2 Vision Zero'!$B$12:$S$12,0))</f>
        <v>#N/A</v>
      </c>
      <c r="AS23" s="19" t="e">
        <f>INDEX('Outcome 2 Vision Zero'!$B$13:$S$13,MATCH($B$2,'Outcome 2 Vision Zero'!$A$13:$A$13,0),MATCH(AS$21,'Outcome 2 Vision Zero'!$B$12:$S$12,0))</f>
        <v>#N/A</v>
      </c>
      <c r="AT23" s="19" t="e">
        <f>INDEX('Outcome 2 Vision Zero'!$B$13:$S$13,MATCH($B$2,'Outcome 2 Vision Zero'!$A$13:$A$13,0),MATCH(AT$21,'Outcome 2 Vision Zero'!$B$12:$S$12,0))</f>
        <v>#N/A</v>
      </c>
      <c r="AU23" s="19" t="e">
        <f>INDEX('Outcome 2 Vision Zero'!$B$13:$S$13,MATCH($B$2,'Outcome 2 Vision Zero'!$A$13:$A$13,0),MATCH(AU$21,'Outcome 2 Vision Zero'!$B$12:$S$12,0))</f>
        <v>#N/A</v>
      </c>
      <c r="AV23" s="19">
        <f>INDEX('Outcome 2 Vision Zero'!$B$13:$S$13,MATCH($B$2,'Outcome 2 Vision Zero'!$A$13:$A$13,0),MATCH(AV$21,'Outcome 2 Vision Zero'!$B$12:$S$12,0))</f>
        <v>0</v>
      </c>
    </row>
    <row r="24" spans="1:52">
      <c r="A24" s="280"/>
      <c r="B24" s="310" t="s">
        <v>17</v>
      </c>
      <c r="C24" s="310"/>
      <c r="D24" s="310"/>
      <c r="E24" s="310"/>
      <c r="F24" s="317" t="s">
        <v>18</v>
      </c>
      <c r="G24" s="308"/>
      <c r="H24" s="308"/>
      <c r="I24" s="308"/>
    </row>
    <row r="25" spans="1:52">
      <c r="A25" s="280"/>
      <c r="B25" s="132" t="s">
        <v>54</v>
      </c>
      <c r="C25" s="132" t="s">
        <v>55</v>
      </c>
      <c r="D25" s="34">
        <v>2015</v>
      </c>
      <c r="E25" s="133">
        <v>2016</v>
      </c>
      <c r="F25" s="158">
        <v>2021</v>
      </c>
      <c r="G25" s="74">
        <v>2022</v>
      </c>
      <c r="H25" s="74">
        <v>2030</v>
      </c>
      <c r="I25" s="74">
        <v>2041</v>
      </c>
    </row>
    <row r="26" spans="1:52">
      <c r="A26" s="280"/>
      <c r="B26" s="157">
        <f>INDEX('Outcome 2 Vision Zero'!$B$13:$S$13,MATCH($B$2,'Outcome 2 Vision Zero'!$A$13:$A$13,0),MATCH(B25,'Outcome 2 Vision Zero'!$B$12:$S$12,0))</f>
        <v>176</v>
      </c>
      <c r="C26" s="157">
        <f>INDEX('Outcome 2 Vision Zero'!$B$13:$S$13,MATCH($B$2,'Outcome 2 Vision Zero'!$A$13:$A$13,0),MATCH(C25,'Outcome 2 Vision Zero'!$B$12:$S$12,0))</f>
        <v>141</v>
      </c>
      <c r="D26" s="157">
        <f>INDEX('Outcome 2 Vision Zero'!$B$13:$S$13,MATCH($B$2,'Outcome 2 Vision Zero'!$A$13:$A$13,0),MATCH(D25,'Outcome 2 Vision Zero'!$B$12:$S$12,0))</f>
        <v>99</v>
      </c>
      <c r="E26" s="147">
        <f>INDEX('Outcome 2 Vision Zero'!$B$13:$S$13,MATCH($B$2,'Outcome 2 Vision Zero'!$A$13:$A$13,0),MATCH(E25,'Outcome 2 Vision Zero'!$B$12:$S$12,0))</f>
        <v>122</v>
      </c>
      <c r="F26" s="170">
        <f>INDEX('Outcome 2 Vision Zero'!$B$13:$S$13,MATCH($B$2,'Outcome 2 Vision Zero'!$A$13:$A$13,0),MATCH(F25,'Outcome 2 Vision Zero'!$B$12:$S$12,0))</f>
        <v>72</v>
      </c>
      <c r="G26" s="170">
        <f>INDEX('Outcome 2 Vision Zero'!$B$13:$S$13,MATCH($B$2,'Outcome 2 Vision Zero'!$A$13:$A$13,0),MATCH(G25,'Outcome 2 Vision Zero'!$B$12:$S$12,0))</f>
        <v>62</v>
      </c>
      <c r="H26" s="170">
        <f>INDEX('Outcome 2 Vision Zero'!$B$13:$S$13,MATCH($B$2,'Outcome 2 Vision Zero'!$A$13:$A$13,0),MATCH(H25,'Outcome 2 Vision Zero'!$B$12:$S$12,0))</f>
        <v>42</v>
      </c>
      <c r="I26" s="170">
        <f>INDEX('Outcome 2 Vision Zero'!$B$13:$S$13,MATCH($B$2,'Outcome 2 Vision Zero'!$A$13:$A$13,0),MATCH(I25,'Outcome 2 Vision Zero'!$B$12:$S$12,0))</f>
        <v>0</v>
      </c>
    </row>
    <row r="27" spans="1:52" ht="205.5" customHeight="1">
      <c r="A27" s="280"/>
      <c r="B27" s="152"/>
      <c r="C27" s="152"/>
      <c r="D27" s="152"/>
      <c r="E27" s="152"/>
      <c r="F27" s="152"/>
      <c r="G27" s="152"/>
      <c r="H27" s="152"/>
      <c r="I27" s="152"/>
    </row>
    <row r="28" spans="1:52" ht="16.5" customHeight="1">
      <c r="A28" s="280"/>
      <c r="B28" s="152"/>
      <c r="C28" s="152"/>
      <c r="D28" s="152"/>
      <c r="E28" s="152"/>
      <c r="F28" s="152"/>
      <c r="G28" s="152"/>
      <c r="H28" s="152"/>
      <c r="I28" s="152"/>
    </row>
    <row r="29" spans="1:52" ht="31.5" customHeight="1">
      <c r="A29" s="280"/>
      <c r="B29" s="327" t="s">
        <v>41</v>
      </c>
      <c r="C29" s="327"/>
      <c r="D29" s="327"/>
      <c r="E29" s="327"/>
      <c r="F29" s="327"/>
      <c r="G29" s="327"/>
      <c r="H29" s="327"/>
      <c r="I29" s="327"/>
    </row>
    <row r="30" spans="1:52" ht="16.5" customHeight="1">
      <c r="A30" s="280"/>
      <c r="B30" s="318" t="s">
        <v>76</v>
      </c>
      <c r="C30" s="318"/>
      <c r="D30" s="318"/>
      <c r="E30" s="318"/>
      <c r="F30" s="318"/>
      <c r="G30" s="318"/>
      <c r="H30" s="318"/>
      <c r="I30" s="318"/>
    </row>
    <row r="31" spans="1:52" ht="16.5" customHeight="1">
      <c r="A31" s="280"/>
      <c r="B31" s="298" t="s">
        <v>86</v>
      </c>
      <c r="C31" s="298"/>
      <c r="D31" s="298"/>
      <c r="E31" s="298"/>
      <c r="F31" s="298"/>
      <c r="G31" s="298"/>
      <c r="H31" s="298"/>
      <c r="I31" s="181"/>
      <c r="K31" s="139" t="s">
        <v>86</v>
      </c>
      <c r="L31" s="30"/>
      <c r="M31" s="30"/>
      <c r="N31" s="30"/>
      <c r="O31" s="30"/>
      <c r="P31" s="30"/>
      <c r="Q31" s="30"/>
      <c r="R31" s="30"/>
      <c r="S31" s="30"/>
      <c r="T31" s="30"/>
      <c r="U31" s="30"/>
      <c r="V31" s="30"/>
      <c r="W31" s="30"/>
      <c r="X31" s="131"/>
      <c r="Y31" s="131"/>
      <c r="Z31" s="131"/>
      <c r="AA31" s="131"/>
      <c r="AB31" s="131"/>
      <c r="AC31" s="131"/>
      <c r="AD31" s="131"/>
    </row>
    <row r="32" spans="1:52" ht="16.5" customHeight="1">
      <c r="A32" s="280"/>
      <c r="B32" s="323" t="s">
        <v>17</v>
      </c>
      <c r="C32" s="323"/>
      <c r="D32" s="324"/>
      <c r="E32" s="325" t="s">
        <v>18</v>
      </c>
      <c r="F32" s="326"/>
      <c r="G32" s="326"/>
      <c r="H32" s="326"/>
      <c r="I32" s="160"/>
      <c r="K32" s="139"/>
      <c r="L32" s="162">
        <v>2001</v>
      </c>
      <c r="M32" s="162">
        <v>2002</v>
      </c>
      <c r="N32" s="162">
        <v>2003</v>
      </c>
      <c r="O32" s="162">
        <v>2004</v>
      </c>
      <c r="P32" s="162">
        <v>2005</v>
      </c>
      <c r="Q32" s="162">
        <v>2006</v>
      </c>
      <c r="R32" s="162">
        <v>2007</v>
      </c>
      <c r="S32" s="162">
        <v>2008</v>
      </c>
      <c r="T32" s="162">
        <v>2009</v>
      </c>
      <c r="U32" s="162">
        <v>2010</v>
      </c>
      <c r="V32" s="162">
        <v>2011</v>
      </c>
      <c r="W32" s="162">
        <v>2012</v>
      </c>
      <c r="X32" s="162">
        <v>2013</v>
      </c>
      <c r="Y32" s="162">
        <v>2014</v>
      </c>
      <c r="Z32" s="162">
        <v>2015</v>
      </c>
      <c r="AA32" s="162">
        <v>2016</v>
      </c>
      <c r="AB32" s="162">
        <v>2017</v>
      </c>
      <c r="AC32" s="162">
        <v>2018</v>
      </c>
      <c r="AD32" s="162">
        <v>2019</v>
      </c>
      <c r="AE32" s="162">
        <v>2020</v>
      </c>
      <c r="AF32" s="162">
        <v>2021</v>
      </c>
      <c r="AG32" s="162">
        <v>2022</v>
      </c>
      <c r="AH32" s="162">
        <v>2023</v>
      </c>
      <c r="AI32" s="162">
        <v>2024</v>
      </c>
      <c r="AJ32" s="162">
        <v>2025</v>
      </c>
      <c r="AK32" s="162">
        <v>2026</v>
      </c>
      <c r="AL32" s="162">
        <v>2027</v>
      </c>
      <c r="AM32" s="162">
        <v>2028</v>
      </c>
      <c r="AN32" s="162">
        <v>2029</v>
      </c>
      <c r="AO32" s="162">
        <v>2030</v>
      </c>
      <c r="AP32" s="162">
        <v>2031</v>
      </c>
      <c r="AQ32" s="162">
        <v>2032</v>
      </c>
      <c r="AR32" s="162">
        <v>2033</v>
      </c>
      <c r="AS32" s="162">
        <v>2034</v>
      </c>
      <c r="AT32" s="162">
        <v>2035</v>
      </c>
      <c r="AU32" s="162">
        <v>2036</v>
      </c>
      <c r="AV32" s="162">
        <v>2037</v>
      </c>
      <c r="AW32" s="162">
        <v>2038</v>
      </c>
      <c r="AX32" s="162">
        <v>2039</v>
      </c>
      <c r="AY32" s="162">
        <v>2040</v>
      </c>
      <c r="AZ32" s="162">
        <v>2041</v>
      </c>
    </row>
    <row r="33" spans="1:52" ht="25.5">
      <c r="A33" s="280"/>
      <c r="B33" s="34">
        <v>2014</v>
      </c>
      <c r="C33" s="34">
        <v>2015</v>
      </c>
      <c r="D33" s="53">
        <v>2016</v>
      </c>
      <c r="E33" s="83" t="s">
        <v>80</v>
      </c>
      <c r="F33" s="84" t="s">
        <v>79</v>
      </c>
      <c r="G33" s="74">
        <v>2021</v>
      </c>
      <c r="H33" s="74">
        <v>2041</v>
      </c>
      <c r="I33" s="161"/>
      <c r="K33" s="139" t="s">
        <v>17</v>
      </c>
      <c r="L33" s="167">
        <f>INDEX('Outcome 3a reduce traffic'!$B$10:$U$11,MATCH($B$2,'Outcome 3a reduce traffic'!$A$10:$A$11,0),MATCH(L$32,'Outcome 3a reduce traffic'!$B$9:$U$9,0))</f>
        <v>924</v>
      </c>
      <c r="M33" s="167">
        <f>INDEX('Outcome 3a reduce traffic'!$B$10:$U$11,MATCH($B$2,'Outcome 3a reduce traffic'!$A$10:$A$11,0),MATCH(M$32,'Outcome 3a reduce traffic'!$B$9:$U$9,0))</f>
        <v>907</v>
      </c>
      <c r="N33" s="167">
        <f>INDEX('Outcome 3a reduce traffic'!$B$10:$U$11,MATCH($B$2,'Outcome 3a reduce traffic'!$A$10:$A$11,0),MATCH(N$32,'Outcome 3a reduce traffic'!$B$9:$U$9,0))</f>
        <v>887</v>
      </c>
      <c r="O33" s="167">
        <f>INDEX('Outcome 3a reduce traffic'!$B$10:$U$11,MATCH($B$2,'Outcome 3a reduce traffic'!$A$10:$A$11,0),MATCH(O$32,'Outcome 3a reduce traffic'!$B$9:$U$9,0))</f>
        <v>855</v>
      </c>
      <c r="P33" s="167">
        <f>INDEX('Outcome 3a reduce traffic'!$B$10:$U$11,MATCH($B$2,'Outcome 3a reduce traffic'!$A$10:$A$11,0),MATCH(P$32,'Outcome 3a reduce traffic'!$B$9:$U$9,0))</f>
        <v>835</v>
      </c>
      <c r="Q33" s="167">
        <f>INDEX('Outcome 3a reduce traffic'!$B$10:$U$11,MATCH($B$2,'Outcome 3a reduce traffic'!$A$10:$A$11,0),MATCH(Q$32,'Outcome 3a reduce traffic'!$B$9:$U$9,0))</f>
        <v>832</v>
      </c>
      <c r="R33" s="167">
        <f>INDEX('Outcome 3a reduce traffic'!$B$10:$U$11,MATCH($B$2,'Outcome 3a reduce traffic'!$A$10:$A$11,0),MATCH(R$32,'Outcome 3a reduce traffic'!$B$9:$U$9,0))</f>
        <v>832</v>
      </c>
      <c r="S33" s="167">
        <f>INDEX('Outcome 3a reduce traffic'!$B$10:$U$11,MATCH($B$2,'Outcome 3a reduce traffic'!$A$10:$A$11,0),MATCH(S$32,'Outcome 3a reduce traffic'!$B$9:$U$9,0))</f>
        <v>807</v>
      </c>
      <c r="T33" s="167">
        <f>INDEX('Outcome 3a reduce traffic'!$B$10:$U$11,MATCH($B$2,'Outcome 3a reduce traffic'!$A$10:$A$11,0),MATCH(T$32,'Outcome 3a reduce traffic'!$B$9:$U$9,0))</f>
        <v>781</v>
      </c>
      <c r="U33" s="167">
        <f>INDEX('Outcome 3a reduce traffic'!$B$10:$U$11,MATCH($B$2,'Outcome 3a reduce traffic'!$A$10:$A$11,0),MATCH(U$32,'Outcome 3a reduce traffic'!$B$9:$U$9,0))</f>
        <v>756</v>
      </c>
      <c r="V33" s="167">
        <f>INDEX('Outcome 3a reduce traffic'!$B$10:$U$11,MATCH($B$2,'Outcome 3a reduce traffic'!$A$10:$A$11,0),MATCH(V$32,'Outcome 3a reduce traffic'!$B$9:$U$9,0))</f>
        <v>746</v>
      </c>
      <c r="W33" s="167">
        <f>INDEX('Outcome 3a reduce traffic'!$B$10:$U$11,MATCH($B$2,'Outcome 3a reduce traffic'!$A$10:$A$11,0),MATCH(W$32,'Outcome 3a reduce traffic'!$B$9:$U$9,0))</f>
        <v>718</v>
      </c>
      <c r="X33" s="167">
        <f>INDEX('Outcome 3a reduce traffic'!$B$10:$U$11,MATCH($B$2,'Outcome 3a reduce traffic'!$A$10:$A$11,0),MATCH(X$32,'Outcome 3a reduce traffic'!$B$9:$U$9,0))</f>
        <v>704</v>
      </c>
      <c r="Y33" s="167">
        <f>INDEX('Outcome 3a reduce traffic'!$B$10:$U$11,MATCH($B$2,'Outcome 3a reduce traffic'!$A$10:$A$11,0),MATCH(Y$32,'Outcome 3a reduce traffic'!$B$9:$U$9,0))</f>
        <v>716</v>
      </c>
      <c r="Z33" s="167">
        <f>INDEX('Outcome 3a reduce traffic'!$B$10:$U$11,MATCH($B$2,'Outcome 3a reduce traffic'!$A$10:$A$11,0),MATCH(Z$32,'Outcome 3a reduce traffic'!$B$9:$U$9,0))</f>
        <v>715</v>
      </c>
      <c r="AA33" s="167">
        <f>INDEX('Outcome 3a reduce traffic'!$B$10:$U$11,MATCH($B$2,'Outcome 3a reduce traffic'!$A$10:$A$11,0),MATCH(AA$32,'Outcome 3a reduce traffic'!$B$9:$U$9,0))</f>
        <v>733</v>
      </c>
      <c r="AB33" s="167"/>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row>
    <row r="34" spans="1:52">
      <c r="A34" s="280"/>
      <c r="B34" s="135">
        <f>INDEX('Outcome 3a reduce traffic'!$O$10:$U$11,MATCH($B$2,'Outcome 3a reduce traffic'!$A$10:$A$11,0),MATCH(B$33,'Outcome 3a reduce traffic'!$O$9:$U$9,0))</f>
        <v>716</v>
      </c>
      <c r="C34" s="135">
        <f>INDEX('Outcome 3a reduce traffic'!$O$10:$U$11,MATCH($B$2,'Outcome 3a reduce traffic'!$A$10:$A$11,0),MATCH(C$33,'Outcome 3a reduce traffic'!$O$9:$U$9,0))</f>
        <v>715</v>
      </c>
      <c r="D34" s="147">
        <f>INDEX('Outcome 3a reduce traffic'!$O$10:$U$11,MATCH($B$2,'Outcome 3a reduce traffic'!$A$10:$A$11,0),MATCH(D$33,'Outcome 3a reduce traffic'!$O$9:$U$9,0))</f>
        <v>733</v>
      </c>
      <c r="E34" s="166">
        <f>INDEX('Outcome 3a reduce traffic'!$O$10:$U$11,MATCH($B$2,'Outcome 3a reduce traffic'!$A$10:$A$11,0),MATCH(E$33,'Outcome 3a reduce traffic'!$O$9:$U$9,0))</f>
        <v>0</v>
      </c>
      <c r="F34" s="166">
        <f>INDEX('Outcome 3a reduce traffic'!$O$10:$U$11,MATCH($B$2,'Outcome 3a reduce traffic'!$A$10:$A$11,0),MATCH(F$33,'Outcome 3a reduce traffic'!$O$9:$U$9,0))</f>
        <v>-0.15</v>
      </c>
      <c r="G34" s="165">
        <f>INDEX('Outcome 3a reduce traffic'!$O$10:$U$11,MATCH($B$2,'Outcome 3a reduce traffic'!$A$10:$A$11,0),MATCH(G$33,'Outcome 3a reduce traffic'!$O$9:$U$9,0))</f>
        <v>715</v>
      </c>
      <c r="H34" s="165">
        <f>INDEX('Outcome 3a reduce traffic'!$O$10:$U$11,MATCH($B$2,'Outcome 3a reduce traffic'!$A$10:$A$11,0),MATCH(H$33,'Outcome 3a reduce traffic'!$O$9:$U$9,0))</f>
        <v>608</v>
      </c>
      <c r="I34" s="191" t="s">
        <v>195</v>
      </c>
      <c r="K34" s="139" t="s">
        <v>193</v>
      </c>
      <c r="L34" s="167"/>
      <c r="M34" s="167"/>
      <c r="N34" s="167"/>
      <c r="O34" s="139"/>
      <c r="P34" s="139"/>
      <c r="Q34" s="139"/>
      <c r="R34" s="139"/>
      <c r="S34" s="139"/>
      <c r="T34" s="139"/>
      <c r="U34" s="139"/>
      <c r="V34" s="139"/>
      <c r="W34" s="139"/>
      <c r="X34" s="139"/>
      <c r="Y34" s="139"/>
      <c r="Z34" s="139"/>
      <c r="AA34" s="139"/>
      <c r="AB34" s="139"/>
      <c r="AC34" s="168" t="e">
        <f>INDEX('Outcome 3a reduce traffic'!$O$10:$U$11,MATCH($B$2,'Outcome 3a reduce traffic'!$A$10:$A$11,0),MATCH(AC$32,'Outcome 3a reduce traffic'!$O$9:$U$9,0))</f>
        <v>#N/A</v>
      </c>
      <c r="AD34" s="168" t="e">
        <f>INDEX('Outcome 3a reduce traffic'!$O$10:$U$11,MATCH($B$2,'Outcome 3a reduce traffic'!$A$10:$A$11,0),MATCH(AD$32,'Outcome 3a reduce traffic'!$O$9:$U$9,0))</f>
        <v>#N/A</v>
      </c>
      <c r="AE34" s="168" t="e">
        <f>INDEX('Outcome 3a reduce traffic'!$O$10:$U$11,MATCH($B$2,'Outcome 3a reduce traffic'!$A$10:$A$11,0),MATCH(AE$32,'Outcome 3a reduce traffic'!$O$9:$U$9,0))</f>
        <v>#N/A</v>
      </c>
      <c r="AF34" s="168">
        <f>INDEX('Outcome 3a reduce traffic'!$O$10:$U$11,MATCH($B$2,'Outcome 3a reduce traffic'!$A$10:$A$11,0),MATCH(AF$32,'Outcome 3a reduce traffic'!$O$9:$U$9,0))</f>
        <v>715</v>
      </c>
      <c r="AG34" s="168" t="e">
        <f>INDEX('Outcome 3a reduce traffic'!$O$10:$U$11,MATCH($B$2,'Outcome 3a reduce traffic'!$A$10:$A$11,0),MATCH(AG$32,'Outcome 3a reduce traffic'!$O$9:$U$9,0))</f>
        <v>#N/A</v>
      </c>
      <c r="AH34" s="168" t="e">
        <f>INDEX('Outcome 3a reduce traffic'!$O$10:$U$11,MATCH($B$2,'Outcome 3a reduce traffic'!$A$10:$A$11,0),MATCH(AH$32,'Outcome 3a reduce traffic'!$O$9:$U$9,0))</f>
        <v>#N/A</v>
      </c>
      <c r="AI34" s="168" t="e">
        <f>INDEX('Outcome 3a reduce traffic'!$O$10:$U$11,MATCH($B$2,'Outcome 3a reduce traffic'!$A$10:$A$11,0),MATCH(AI$32,'Outcome 3a reduce traffic'!$O$9:$U$9,0))</f>
        <v>#N/A</v>
      </c>
      <c r="AJ34" s="168" t="e">
        <f>INDEX('Outcome 3a reduce traffic'!$O$10:$U$11,MATCH($B$2,'Outcome 3a reduce traffic'!$A$10:$A$11,0),MATCH(AJ$32,'Outcome 3a reduce traffic'!$O$9:$U$9,0))</f>
        <v>#N/A</v>
      </c>
      <c r="AK34" s="168" t="e">
        <f>INDEX('Outcome 3a reduce traffic'!$O$10:$U$11,MATCH($B$2,'Outcome 3a reduce traffic'!$A$10:$A$11,0),MATCH(AK$32,'Outcome 3a reduce traffic'!$O$9:$U$9,0))</f>
        <v>#N/A</v>
      </c>
      <c r="AL34" s="168" t="e">
        <f>INDEX('Outcome 3a reduce traffic'!$O$10:$U$11,MATCH($B$2,'Outcome 3a reduce traffic'!$A$10:$A$11,0),MATCH(AL$32,'Outcome 3a reduce traffic'!$O$9:$U$9,0))</f>
        <v>#N/A</v>
      </c>
      <c r="AM34" s="168" t="e">
        <f>INDEX('Outcome 3a reduce traffic'!$O$10:$U$11,MATCH($B$2,'Outcome 3a reduce traffic'!$A$10:$A$11,0),MATCH(AM$32,'Outcome 3a reduce traffic'!$O$9:$U$9,0))</f>
        <v>#N/A</v>
      </c>
      <c r="AN34" s="168" t="e">
        <f>INDEX('Outcome 3a reduce traffic'!$O$10:$U$11,MATCH($B$2,'Outcome 3a reduce traffic'!$A$10:$A$11,0),MATCH(AN$32,'Outcome 3a reduce traffic'!$O$9:$U$9,0))</f>
        <v>#N/A</v>
      </c>
      <c r="AO34" s="168" t="e">
        <f>INDEX('Outcome 3a reduce traffic'!$O$10:$U$11,MATCH($B$2,'Outcome 3a reduce traffic'!$A$10:$A$11,0),MATCH(AO$32,'Outcome 3a reduce traffic'!$O$9:$U$9,0))</f>
        <v>#N/A</v>
      </c>
      <c r="AP34" s="168" t="e">
        <f>INDEX('Outcome 3a reduce traffic'!$O$10:$U$11,MATCH($B$2,'Outcome 3a reduce traffic'!$A$10:$A$11,0),MATCH(AP$32,'Outcome 3a reduce traffic'!$O$9:$U$9,0))</f>
        <v>#N/A</v>
      </c>
      <c r="AQ34" s="168" t="e">
        <f>INDEX('Outcome 3a reduce traffic'!$O$10:$U$11,MATCH($B$2,'Outcome 3a reduce traffic'!$A$10:$A$11,0),MATCH(AQ$32,'Outcome 3a reduce traffic'!$O$9:$U$9,0))</f>
        <v>#N/A</v>
      </c>
      <c r="AR34" s="168" t="e">
        <f>INDEX('Outcome 3a reduce traffic'!$O$10:$U$11,MATCH($B$2,'Outcome 3a reduce traffic'!$A$10:$A$11,0),MATCH(AR$32,'Outcome 3a reduce traffic'!$O$9:$U$9,0))</f>
        <v>#N/A</v>
      </c>
      <c r="AS34" s="168" t="e">
        <f>INDEX('Outcome 3a reduce traffic'!$O$10:$U$11,MATCH($B$2,'Outcome 3a reduce traffic'!$A$10:$A$11,0),MATCH(AS$32,'Outcome 3a reduce traffic'!$O$9:$U$9,0))</f>
        <v>#N/A</v>
      </c>
      <c r="AT34" s="168" t="e">
        <f>INDEX('Outcome 3a reduce traffic'!$O$10:$U$11,MATCH($B$2,'Outcome 3a reduce traffic'!$A$10:$A$11,0),MATCH(AT$32,'Outcome 3a reduce traffic'!$O$9:$U$9,0))</f>
        <v>#N/A</v>
      </c>
      <c r="AU34" s="168" t="e">
        <f>INDEX('Outcome 3a reduce traffic'!$O$10:$U$11,MATCH($B$2,'Outcome 3a reduce traffic'!$A$10:$A$11,0),MATCH(AU$32,'Outcome 3a reduce traffic'!$O$9:$U$9,0))</f>
        <v>#N/A</v>
      </c>
      <c r="AV34" s="168" t="e">
        <f>INDEX('Outcome 3a reduce traffic'!$O$10:$U$11,MATCH($B$2,'Outcome 3a reduce traffic'!$A$10:$A$11,0),MATCH(AV$32,'Outcome 3a reduce traffic'!$O$9:$U$9,0))</f>
        <v>#N/A</v>
      </c>
      <c r="AW34" s="168" t="e">
        <f>INDEX('Outcome 3a reduce traffic'!$O$10:$U$11,MATCH($B$2,'Outcome 3a reduce traffic'!$A$10:$A$11,0),MATCH(AW$32,'Outcome 3a reduce traffic'!$O$9:$U$9,0))</f>
        <v>#N/A</v>
      </c>
      <c r="AX34" s="168" t="e">
        <f>INDEX('Outcome 3a reduce traffic'!$O$10:$U$11,MATCH($B$2,'Outcome 3a reduce traffic'!$A$10:$A$11,0),MATCH(AX$32,'Outcome 3a reduce traffic'!$O$9:$U$9,0))</f>
        <v>#N/A</v>
      </c>
      <c r="AY34" s="168" t="e">
        <f>INDEX('Outcome 3a reduce traffic'!$O$10:$U$11,MATCH($B$2,'Outcome 3a reduce traffic'!$A$10:$A$11,0),MATCH(AY$32,'Outcome 3a reduce traffic'!$O$9:$U$9,0))</f>
        <v>#N/A</v>
      </c>
      <c r="AZ34" s="168">
        <f>INDEX('Outcome 3a reduce traffic'!$O$10:$U$11,MATCH($B$2,'Outcome 3a reduce traffic'!$A$10:$A$11,0),MATCH(AZ$32,'Outcome 3a reduce traffic'!$O$9:$U$9,0))</f>
        <v>608</v>
      </c>
    </row>
    <row r="35" spans="1:52">
      <c r="A35" s="280"/>
      <c r="B35" s="135">
        <f>INDEX('Outcome 3a reduce traffic'!$O$10:$U$11,MATCH($B$2,'Outcome 3a reduce traffic'!$A$10:$A$11,0),MATCH(B$33,'Outcome 3a reduce traffic'!$O$9:$U$9,0))</f>
        <v>716</v>
      </c>
      <c r="C35" s="135">
        <f>INDEX('Outcome 3a reduce traffic'!$O$10:$U$11,MATCH($B$2,'Outcome 3a reduce traffic'!$A$10:$A$11,0),MATCH(C$33,'Outcome 3a reduce traffic'!$O$9:$U$9,0))</f>
        <v>715</v>
      </c>
      <c r="D35" s="164">
        <f>INDEX('Outcome 3a reduce traffic'!$O$10:$U$11,MATCH($B$2,'Outcome 3a reduce traffic'!$A$10:$A$11,0),MATCH(D$33,'Outcome 3a reduce traffic'!$O$9:$U$9,0))</f>
        <v>733</v>
      </c>
      <c r="E35" s="166">
        <f>INDEX('Outcome 3a reduce traffic'!$O$10:$U$11,(MATCH($B$2,'Outcome 3a reduce traffic'!$A$10:$A$11,0)+1),MATCH(E$33,'Outcome 3a reduce traffic'!$O$9:$U$9,0))</f>
        <v>0</v>
      </c>
      <c r="F35" s="166">
        <f>INDEX('Outcome 3a reduce traffic'!$O$10:$U$11,(MATCH($B$2,'Outcome 3a reduce traffic'!$A$10:$A$11,0)+1),MATCH(F$33,'Outcome 3a reduce traffic'!$O$9:$U$9,0))</f>
        <v>-0.2</v>
      </c>
      <c r="G35" s="165">
        <f>INDEX('Outcome 3a reduce traffic'!$O$10:$U$11,(MATCH($B$2,'Outcome 3a reduce traffic'!$A$10:$A$11,0)+1),MATCH(G$33,'Outcome 3a reduce traffic'!$O$9:$U$9,0))</f>
        <v>715</v>
      </c>
      <c r="H35" s="165">
        <f>INDEX('Outcome 3a reduce traffic'!$O$10:$U$11,(MATCH($B$2,'Outcome 3a reduce traffic'!$A$10:$A$11,0)+1),MATCH(H$33,'Outcome 3a reduce traffic'!$O$9:$U$9,0))</f>
        <v>572</v>
      </c>
      <c r="I35" s="191" t="s">
        <v>196</v>
      </c>
      <c r="K35" s="139" t="s">
        <v>194</v>
      </c>
      <c r="L35" s="139"/>
      <c r="M35" s="139"/>
      <c r="N35" s="139"/>
      <c r="O35" s="139"/>
      <c r="P35" s="139"/>
      <c r="Q35" s="139"/>
      <c r="R35" s="139"/>
      <c r="S35" s="139"/>
      <c r="T35" s="139"/>
      <c r="U35" s="139"/>
      <c r="V35" s="139"/>
      <c r="W35" s="139"/>
      <c r="X35" s="139"/>
      <c r="Y35" s="139"/>
      <c r="Z35" s="139"/>
      <c r="AA35" s="139"/>
      <c r="AB35" s="139"/>
      <c r="AC35" s="168" t="e">
        <f>INDEX('Outcome 3a reduce traffic'!$O$10:$U$11,(MATCH($B$2,'Outcome 3a reduce traffic'!$A$10:$A$11,0)+1),MATCH(AC$32,'Outcome 3a reduce traffic'!$O$9:$U$9,0))</f>
        <v>#N/A</v>
      </c>
      <c r="AD35" s="168" t="e">
        <f>INDEX('Outcome 3a reduce traffic'!$O$10:$U$11,(MATCH($B$2,'Outcome 3a reduce traffic'!$A$10:$A$11,0)+1),MATCH(AD$32,'Outcome 3a reduce traffic'!$O$9:$U$9,0))</f>
        <v>#N/A</v>
      </c>
      <c r="AE35" s="168" t="e">
        <f>INDEX('Outcome 3a reduce traffic'!$O$10:$U$11,(MATCH($B$2,'Outcome 3a reduce traffic'!$A$10:$A$11,0)+1),MATCH(AE$32,'Outcome 3a reduce traffic'!$O$9:$U$9,0))</f>
        <v>#N/A</v>
      </c>
      <c r="AF35" s="168">
        <f>INDEX('Outcome 3a reduce traffic'!$O$10:$U$11,(MATCH($B$2,'Outcome 3a reduce traffic'!$A$10:$A$11,0)+1),MATCH(AF$32,'Outcome 3a reduce traffic'!$O$9:$U$9,0))</f>
        <v>715</v>
      </c>
      <c r="AG35" s="168" t="e">
        <f>INDEX('Outcome 3a reduce traffic'!$O$10:$U$11,(MATCH($B$2,'Outcome 3a reduce traffic'!$A$10:$A$11,0)+1),MATCH(AG$32,'Outcome 3a reduce traffic'!$O$9:$U$9,0))</f>
        <v>#N/A</v>
      </c>
      <c r="AH35" s="168" t="e">
        <f>INDEX('Outcome 3a reduce traffic'!$O$10:$U$11,(MATCH($B$2,'Outcome 3a reduce traffic'!$A$10:$A$11,0)+1),MATCH(AH$32,'Outcome 3a reduce traffic'!$O$9:$U$9,0))</f>
        <v>#N/A</v>
      </c>
      <c r="AI35" s="168" t="e">
        <f>INDEX('Outcome 3a reduce traffic'!$O$10:$U$11,(MATCH($B$2,'Outcome 3a reduce traffic'!$A$10:$A$11,0)+1),MATCH(AI$32,'Outcome 3a reduce traffic'!$O$9:$U$9,0))</f>
        <v>#N/A</v>
      </c>
      <c r="AJ35" s="168" t="e">
        <f>INDEX('Outcome 3a reduce traffic'!$O$10:$U$11,(MATCH($B$2,'Outcome 3a reduce traffic'!$A$10:$A$11,0)+1),MATCH(AJ$32,'Outcome 3a reduce traffic'!$O$9:$U$9,0))</f>
        <v>#N/A</v>
      </c>
      <c r="AK35" s="168" t="e">
        <f>INDEX('Outcome 3a reduce traffic'!$O$10:$U$11,(MATCH($B$2,'Outcome 3a reduce traffic'!$A$10:$A$11,0)+1),MATCH(AK$32,'Outcome 3a reduce traffic'!$O$9:$U$9,0))</f>
        <v>#N/A</v>
      </c>
      <c r="AL35" s="168" t="e">
        <f>INDEX('Outcome 3a reduce traffic'!$O$10:$U$11,(MATCH($B$2,'Outcome 3a reduce traffic'!$A$10:$A$11,0)+1),MATCH(AL$32,'Outcome 3a reduce traffic'!$O$9:$U$9,0))</f>
        <v>#N/A</v>
      </c>
      <c r="AM35" s="168" t="e">
        <f>INDEX('Outcome 3a reduce traffic'!$O$10:$U$11,(MATCH($B$2,'Outcome 3a reduce traffic'!$A$10:$A$11,0)+1),MATCH(AM$32,'Outcome 3a reduce traffic'!$O$9:$U$9,0))</f>
        <v>#N/A</v>
      </c>
      <c r="AN35" s="168" t="e">
        <f>INDEX('Outcome 3a reduce traffic'!$O$10:$U$11,(MATCH($B$2,'Outcome 3a reduce traffic'!$A$10:$A$11,0)+1),MATCH(AN$32,'Outcome 3a reduce traffic'!$O$9:$U$9,0))</f>
        <v>#N/A</v>
      </c>
      <c r="AO35" s="168" t="e">
        <f>INDEX('Outcome 3a reduce traffic'!$O$10:$U$11,(MATCH($B$2,'Outcome 3a reduce traffic'!$A$10:$A$11,0)+1),MATCH(AO$32,'Outcome 3a reduce traffic'!$O$9:$U$9,0))</f>
        <v>#N/A</v>
      </c>
      <c r="AP35" s="168" t="e">
        <f>INDEX('Outcome 3a reduce traffic'!$O$10:$U$11,(MATCH($B$2,'Outcome 3a reduce traffic'!$A$10:$A$11,0)+1),MATCH(AP$32,'Outcome 3a reduce traffic'!$O$9:$U$9,0))</f>
        <v>#N/A</v>
      </c>
      <c r="AQ35" s="168" t="e">
        <f>INDEX('Outcome 3a reduce traffic'!$O$10:$U$11,(MATCH($B$2,'Outcome 3a reduce traffic'!$A$10:$A$11,0)+1),MATCH(AQ$32,'Outcome 3a reduce traffic'!$O$9:$U$9,0))</f>
        <v>#N/A</v>
      </c>
      <c r="AR35" s="168" t="e">
        <f>INDEX('Outcome 3a reduce traffic'!$O$10:$U$11,(MATCH($B$2,'Outcome 3a reduce traffic'!$A$10:$A$11,0)+1),MATCH(AR$32,'Outcome 3a reduce traffic'!$O$9:$U$9,0))</f>
        <v>#N/A</v>
      </c>
      <c r="AS35" s="168" t="e">
        <f>INDEX('Outcome 3a reduce traffic'!$O$10:$U$11,(MATCH($B$2,'Outcome 3a reduce traffic'!$A$10:$A$11,0)+1),MATCH(AS$32,'Outcome 3a reduce traffic'!$O$9:$U$9,0))</f>
        <v>#N/A</v>
      </c>
      <c r="AT35" s="168" t="e">
        <f>INDEX('Outcome 3a reduce traffic'!$O$10:$U$11,(MATCH($B$2,'Outcome 3a reduce traffic'!$A$10:$A$11,0)+1),MATCH(AT$32,'Outcome 3a reduce traffic'!$O$9:$U$9,0))</f>
        <v>#N/A</v>
      </c>
      <c r="AU35" s="168" t="e">
        <f>INDEX('Outcome 3a reduce traffic'!$O$10:$U$11,(MATCH($B$2,'Outcome 3a reduce traffic'!$A$10:$A$11,0)+1),MATCH(AU$32,'Outcome 3a reduce traffic'!$O$9:$U$9,0))</f>
        <v>#N/A</v>
      </c>
      <c r="AV35" s="168" t="e">
        <f>INDEX('Outcome 3a reduce traffic'!$O$10:$U$11,(MATCH($B$2,'Outcome 3a reduce traffic'!$A$10:$A$11,0)+1),MATCH(AV$32,'Outcome 3a reduce traffic'!$O$9:$U$9,0))</f>
        <v>#N/A</v>
      </c>
      <c r="AW35" s="168" t="e">
        <f>INDEX('Outcome 3a reduce traffic'!$O$10:$U$11,(MATCH($B$2,'Outcome 3a reduce traffic'!$A$10:$A$11,0)+1),MATCH(AW$32,'Outcome 3a reduce traffic'!$O$9:$U$9,0))</f>
        <v>#N/A</v>
      </c>
      <c r="AX35" s="168" t="e">
        <f>INDEX('Outcome 3a reduce traffic'!$O$10:$U$11,(MATCH($B$2,'Outcome 3a reduce traffic'!$A$10:$A$11,0)+1),MATCH(AX$32,'Outcome 3a reduce traffic'!$O$9:$U$9,0))</f>
        <v>#N/A</v>
      </c>
      <c r="AY35" s="168" t="e">
        <f>INDEX('Outcome 3a reduce traffic'!$O$10:$U$11,(MATCH($B$2,'Outcome 3a reduce traffic'!$A$10:$A$11,0)+1),MATCH(AY$32,'Outcome 3a reduce traffic'!$O$9:$U$9,0))</f>
        <v>#N/A</v>
      </c>
      <c r="AZ35" s="168">
        <f>INDEX('Outcome 3a reduce traffic'!$O$10:$U$11,(MATCH($B$2,'Outcome 3a reduce traffic'!$A$10:$A$11,0)+1),MATCH(AZ$32,'Outcome 3a reduce traffic'!$O$9:$U$9,0))</f>
        <v>572</v>
      </c>
    </row>
    <row r="36" spans="1:52" ht="202.5" customHeight="1">
      <c r="A36" s="280"/>
      <c r="B36" s="159"/>
      <c r="C36" s="130"/>
      <c r="D36" s="130"/>
      <c r="E36" s="130"/>
      <c r="F36" s="161"/>
      <c r="G36" s="161"/>
      <c r="H36" s="161"/>
      <c r="I36" s="161"/>
    </row>
    <row r="37" spans="1:52" ht="18" customHeight="1">
      <c r="A37" s="280"/>
      <c r="B37" s="159"/>
      <c r="C37" s="153"/>
      <c r="D37" s="153"/>
      <c r="E37" s="153"/>
      <c r="F37" s="161"/>
      <c r="G37" s="161"/>
      <c r="H37" s="161"/>
      <c r="I37" s="161"/>
    </row>
    <row r="38" spans="1:52" ht="16.5" customHeight="1">
      <c r="A38" s="280"/>
      <c r="B38" s="318" t="s">
        <v>32</v>
      </c>
      <c r="C38" s="318"/>
      <c r="D38" s="318"/>
      <c r="E38" s="318"/>
      <c r="F38" s="318"/>
      <c r="G38" s="318"/>
      <c r="H38" s="318"/>
      <c r="I38" s="318"/>
      <c r="K38" s="19" t="s">
        <v>81</v>
      </c>
    </row>
    <row r="39" spans="1:52" ht="16.5" customHeight="1">
      <c r="A39" s="280"/>
      <c r="B39" s="297" t="s">
        <v>81</v>
      </c>
      <c r="C39" s="297"/>
      <c r="D39" s="297"/>
      <c r="E39" s="297"/>
      <c r="F39" s="297"/>
      <c r="G39" s="180"/>
      <c r="H39" s="180"/>
      <c r="I39" s="180"/>
      <c r="K39" s="139"/>
      <c r="L39" s="162">
        <v>2001</v>
      </c>
      <c r="M39" s="162">
        <v>2002</v>
      </c>
      <c r="N39" s="162">
        <v>2003</v>
      </c>
      <c r="O39" s="162">
        <v>2004</v>
      </c>
      <c r="P39" s="162">
        <v>2005</v>
      </c>
      <c r="Q39" s="162">
        <v>2006</v>
      </c>
      <c r="R39" s="162">
        <v>2007</v>
      </c>
      <c r="S39" s="162">
        <v>2008</v>
      </c>
      <c r="T39" s="162">
        <v>2009</v>
      </c>
      <c r="U39" s="162">
        <v>2010</v>
      </c>
      <c r="V39" s="162">
        <v>2011</v>
      </c>
      <c r="W39" s="162">
        <v>2012</v>
      </c>
      <c r="X39" s="162">
        <v>2013</v>
      </c>
      <c r="Y39" s="162">
        <v>2014</v>
      </c>
      <c r="Z39" s="162">
        <v>2015</v>
      </c>
      <c r="AA39" s="162">
        <v>2016</v>
      </c>
      <c r="AB39" s="162">
        <v>2017</v>
      </c>
      <c r="AC39" s="162">
        <v>2018</v>
      </c>
      <c r="AD39" s="162">
        <v>2019</v>
      </c>
      <c r="AE39" s="162">
        <v>2020</v>
      </c>
      <c r="AF39" s="162">
        <v>2021</v>
      </c>
      <c r="AG39" s="162">
        <v>2022</v>
      </c>
      <c r="AH39" s="162">
        <v>2023</v>
      </c>
      <c r="AI39" s="162">
        <v>2024</v>
      </c>
      <c r="AJ39" s="162">
        <v>2025</v>
      </c>
      <c r="AK39" s="162">
        <v>2026</v>
      </c>
      <c r="AL39" s="162">
        <v>2027</v>
      </c>
      <c r="AM39" s="162">
        <v>2028</v>
      </c>
      <c r="AN39" s="162">
        <v>2029</v>
      </c>
      <c r="AO39" s="162">
        <v>2030</v>
      </c>
      <c r="AP39" s="162">
        <v>2031</v>
      </c>
      <c r="AQ39" s="162">
        <v>2032</v>
      </c>
      <c r="AR39" s="162">
        <v>2033</v>
      </c>
      <c r="AS39" s="162">
        <v>2034</v>
      </c>
      <c r="AT39" s="162">
        <v>2035</v>
      </c>
      <c r="AU39" s="162">
        <v>2036</v>
      </c>
      <c r="AV39" s="162">
        <v>2037</v>
      </c>
      <c r="AW39" s="162">
        <v>2038</v>
      </c>
      <c r="AX39" s="162">
        <v>2039</v>
      </c>
      <c r="AY39" s="162">
        <v>2040</v>
      </c>
      <c r="AZ39" s="162">
        <v>2041</v>
      </c>
    </row>
    <row r="40" spans="1:52" ht="16.5" customHeight="1">
      <c r="A40" s="280"/>
      <c r="B40" s="293" t="s">
        <v>17</v>
      </c>
      <c r="C40" s="293"/>
      <c r="D40" s="294"/>
      <c r="E40" s="296" t="s">
        <v>18</v>
      </c>
      <c r="F40" s="296"/>
      <c r="G40" s="161"/>
      <c r="H40" s="161"/>
      <c r="I40" s="161"/>
      <c r="K40" s="139" t="s">
        <v>17</v>
      </c>
      <c r="L40" s="167">
        <f>INDEX('Outcome 3c car ownership'!$B$10:$S$43,MATCH($B$2,'Outcome 3c car ownership'!$A$10:$A$43,0),MATCH(L$39,'Outcome 3c car ownership'!$B$9:$S$9,0))</f>
        <v>69374</v>
      </c>
      <c r="M40" s="167">
        <f>INDEX('Outcome 3c car ownership'!$B$10:$S$43,MATCH($B$2,'Outcome 3c car ownership'!$A$10:$A$43,0),MATCH(M$39,'Outcome 3c car ownership'!$B$9:$S$9,0))</f>
        <v>68851</v>
      </c>
      <c r="N40" s="167">
        <f>INDEX('Outcome 3c car ownership'!$B$10:$S$43,MATCH($B$2,'Outcome 3c car ownership'!$A$10:$A$43,0),MATCH(N$39,'Outcome 3c car ownership'!$B$9:$S$9,0))</f>
        <v>68108</v>
      </c>
      <c r="O40" s="167">
        <f>INDEX('Outcome 3c car ownership'!$B$10:$S$43,MATCH($B$2,'Outcome 3c car ownership'!$A$10:$A$43,0),MATCH(O$39,'Outcome 3c car ownership'!$B$9:$S$9,0))</f>
        <v>68155</v>
      </c>
      <c r="P40" s="167">
        <f>INDEX('Outcome 3c car ownership'!$B$10:$S$43,MATCH($B$2,'Outcome 3c car ownership'!$A$10:$A$43,0),MATCH(P$39,'Outcome 3c car ownership'!$B$9:$S$9,0))</f>
        <v>68294</v>
      </c>
      <c r="Q40" s="167">
        <f>INDEX('Outcome 3c car ownership'!$B$10:$S$43,MATCH($B$2,'Outcome 3c car ownership'!$A$10:$A$43,0),MATCH(Q$39,'Outcome 3c car ownership'!$B$9:$S$9,0))</f>
        <v>67576</v>
      </c>
      <c r="R40" s="167">
        <f>INDEX('Outcome 3c car ownership'!$B$10:$S$43,MATCH($B$2,'Outcome 3c car ownership'!$A$10:$A$43,0),MATCH(R$39,'Outcome 3c car ownership'!$B$9:$S$9,0))</f>
        <v>66799</v>
      </c>
      <c r="S40" s="167">
        <f>INDEX('Outcome 3c car ownership'!$B$10:$S$43,MATCH($B$2,'Outcome 3c car ownership'!$A$10:$A$43,0),MATCH(S$39,'Outcome 3c car ownership'!$B$9:$S$9,0))</f>
        <v>66943</v>
      </c>
      <c r="T40" s="167">
        <f>INDEX('Outcome 3c car ownership'!$B$10:$S$43,MATCH($B$2,'Outcome 3c car ownership'!$A$10:$A$43,0),MATCH(T$39,'Outcome 3c car ownership'!$B$9:$S$9,0))</f>
        <v>66104</v>
      </c>
      <c r="U40" s="167">
        <f>INDEX('Outcome 3c car ownership'!$B$10:$S$43,MATCH($B$2,'Outcome 3c car ownership'!$A$10:$A$43,0),MATCH(U$39,'Outcome 3c car ownership'!$B$9:$S$9,0))</f>
        <v>64978</v>
      </c>
      <c r="V40" s="167">
        <f>INDEX('Outcome 3c car ownership'!$B$10:$S$43,MATCH($B$2,'Outcome 3c car ownership'!$A$10:$A$43,0),MATCH(V$39,'Outcome 3c car ownership'!$B$9:$S$9,0))</f>
        <v>63526</v>
      </c>
      <c r="W40" s="167">
        <f>INDEX('Outcome 3c car ownership'!$B$10:$S$43,MATCH($B$2,'Outcome 3c car ownership'!$A$10:$A$43,0),MATCH(W$39,'Outcome 3c car ownership'!$B$9:$S$9,0))</f>
        <v>62616</v>
      </c>
      <c r="X40" s="167">
        <f>INDEX('Outcome 3c car ownership'!$B$10:$S$43,MATCH($B$2,'Outcome 3c car ownership'!$A$10:$A$43,0),MATCH(X$39,'Outcome 3c car ownership'!$B$9:$S$9,0))</f>
        <v>62957</v>
      </c>
      <c r="Y40" s="167">
        <f>INDEX('Outcome 3c car ownership'!$B$10:$S$43,MATCH($B$2,'Outcome 3c car ownership'!$A$10:$A$43,0),MATCH(Y$39,'Outcome 3c car ownership'!$B$9:$S$9,0))</f>
        <v>64086</v>
      </c>
      <c r="Z40" s="167">
        <f>INDEX('Outcome 3c car ownership'!$B$10:$S$43,MATCH($B$2,'Outcome 3c car ownership'!$A$10:$A$43,0),MATCH(Z$39,'Outcome 3c car ownership'!$B$9:$S$9,0))</f>
        <v>65743</v>
      </c>
      <c r="AA40" s="167">
        <f>INDEX('Outcome 3c car ownership'!$B$10:$S$43,MATCH($B$2,'Outcome 3c car ownership'!$A$10:$A$43,0),MATCH(AA$39,'Outcome 3c car ownership'!$B$9:$S$9,0))</f>
        <v>66980</v>
      </c>
      <c r="AB40" s="167"/>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row>
    <row r="41" spans="1:52" ht="16.5" customHeight="1">
      <c r="A41" s="280"/>
      <c r="B41" s="34">
        <v>2014</v>
      </c>
      <c r="C41" s="34">
        <v>2015</v>
      </c>
      <c r="D41" s="53">
        <v>2016</v>
      </c>
      <c r="E41" s="74">
        <v>2021</v>
      </c>
      <c r="F41" s="74">
        <v>2041</v>
      </c>
      <c r="G41" s="161"/>
      <c r="H41" s="161"/>
      <c r="I41" s="161"/>
      <c r="K41" s="139" t="s">
        <v>18</v>
      </c>
      <c r="L41" s="167"/>
      <c r="M41" s="167"/>
      <c r="N41" s="167"/>
      <c r="O41" s="139"/>
      <c r="P41" s="139"/>
      <c r="Q41" s="139"/>
      <c r="R41" s="139"/>
      <c r="S41" s="139"/>
      <c r="T41" s="139"/>
      <c r="U41" s="139"/>
      <c r="V41" s="139"/>
      <c r="W41" s="139"/>
      <c r="X41" s="139"/>
      <c r="Y41" s="139"/>
      <c r="Z41" s="139"/>
      <c r="AA41" s="139"/>
      <c r="AB41" s="139"/>
      <c r="AC41" s="167" t="e">
        <f>INDEX('Outcome 3c car ownership'!$B$10:$S$43,MATCH($B$2,'Outcome 3c car ownership'!$A$10:$A$43,0),MATCH(AC$39,'Outcome 3c car ownership'!$B$9:$S$9,0))</f>
        <v>#N/A</v>
      </c>
      <c r="AD41" s="167" t="e">
        <f>INDEX('Outcome 3c car ownership'!$B$10:$S$43,MATCH($B$2,'Outcome 3c car ownership'!$A$10:$A$43,0),MATCH(AD$39,'Outcome 3c car ownership'!$B$9:$S$9,0))</f>
        <v>#N/A</v>
      </c>
      <c r="AE41" s="167" t="e">
        <f>INDEX('Outcome 3c car ownership'!$B$10:$S$43,MATCH($B$2,'Outcome 3c car ownership'!$A$10:$A$43,0),MATCH(AE$39,'Outcome 3c car ownership'!$B$9:$S$9,0))</f>
        <v>#N/A</v>
      </c>
      <c r="AF41" s="167">
        <f>INDEX('Outcome 3c car ownership'!$B$10:$S$43,MATCH($B$2,'Outcome 3c car ownership'!$A$10:$A$43,0),MATCH(AF$39,'Outcome 3c car ownership'!$B$9:$S$9,0))</f>
        <v>64200</v>
      </c>
      <c r="AG41" s="167" t="e">
        <f>INDEX('Outcome 3c car ownership'!$B$10:$S$43,MATCH($B$2,'Outcome 3c car ownership'!$A$10:$A$43,0),MATCH(AG$39,'Outcome 3c car ownership'!$B$9:$S$9,0))</f>
        <v>#N/A</v>
      </c>
      <c r="AH41" s="167" t="e">
        <f>INDEX('Outcome 3c car ownership'!$B$10:$S$43,MATCH($B$2,'Outcome 3c car ownership'!$A$10:$A$43,0),MATCH(AH$39,'Outcome 3c car ownership'!$B$9:$S$9,0))</f>
        <v>#N/A</v>
      </c>
      <c r="AI41" s="167" t="e">
        <f>INDEX('Outcome 3c car ownership'!$B$10:$S$43,MATCH($B$2,'Outcome 3c car ownership'!$A$10:$A$43,0),MATCH(AI$39,'Outcome 3c car ownership'!$B$9:$S$9,0))</f>
        <v>#N/A</v>
      </c>
      <c r="AJ41" s="167" t="e">
        <f>INDEX('Outcome 3c car ownership'!$B$10:$S$43,MATCH($B$2,'Outcome 3c car ownership'!$A$10:$A$43,0),MATCH(AJ$39,'Outcome 3c car ownership'!$B$9:$S$9,0))</f>
        <v>#N/A</v>
      </c>
      <c r="AK41" s="167" t="e">
        <f>INDEX('Outcome 3c car ownership'!$B$10:$S$43,MATCH($B$2,'Outcome 3c car ownership'!$A$10:$A$43,0),MATCH(AK$39,'Outcome 3c car ownership'!$B$9:$S$9,0))</f>
        <v>#N/A</v>
      </c>
      <c r="AL41" s="167" t="e">
        <f>INDEX('Outcome 3c car ownership'!$B$10:$S$43,MATCH($B$2,'Outcome 3c car ownership'!$A$10:$A$43,0),MATCH(AL$39,'Outcome 3c car ownership'!$B$9:$S$9,0))</f>
        <v>#N/A</v>
      </c>
      <c r="AM41" s="167" t="e">
        <f>INDEX('Outcome 3c car ownership'!$B$10:$S$43,MATCH($B$2,'Outcome 3c car ownership'!$A$10:$A$43,0),MATCH(AM$39,'Outcome 3c car ownership'!$B$9:$S$9,0))</f>
        <v>#N/A</v>
      </c>
      <c r="AN41" s="167" t="e">
        <f>INDEX('Outcome 3c car ownership'!$B$10:$S$43,MATCH($B$2,'Outcome 3c car ownership'!$A$10:$A$43,0),MATCH(AN$39,'Outcome 3c car ownership'!$B$9:$S$9,0))</f>
        <v>#N/A</v>
      </c>
      <c r="AO41" s="167" t="e">
        <f>INDEX('Outcome 3c car ownership'!$B$10:$S$43,MATCH($B$2,'Outcome 3c car ownership'!$A$10:$A$43,0),MATCH(AO$39,'Outcome 3c car ownership'!$B$9:$S$9,0))</f>
        <v>#N/A</v>
      </c>
      <c r="AP41" s="167" t="e">
        <f>INDEX('Outcome 3c car ownership'!$B$10:$S$43,MATCH($B$2,'Outcome 3c car ownership'!$A$10:$A$43,0),MATCH(AP$39,'Outcome 3c car ownership'!$B$9:$S$9,0))</f>
        <v>#N/A</v>
      </c>
      <c r="AQ41" s="167" t="e">
        <f>INDEX('Outcome 3c car ownership'!$B$10:$S$43,MATCH($B$2,'Outcome 3c car ownership'!$A$10:$A$43,0),MATCH(AQ$39,'Outcome 3c car ownership'!$B$9:$S$9,0))</f>
        <v>#N/A</v>
      </c>
      <c r="AR41" s="167" t="e">
        <f>INDEX('Outcome 3c car ownership'!$B$10:$S$43,MATCH($B$2,'Outcome 3c car ownership'!$A$10:$A$43,0),MATCH(AR$39,'Outcome 3c car ownership'!$B$9:$S$9,0))</f>
        <v>#N/A</v>
      </c>
      <c r="AS41" s="167" t="e">
        <f>INDEX('Outcome 3c car ownership'!$B$10:$S$43,MATCH($B$2,'Outcome 3c car ownership'!$A$10:$A$43,0),MATCH(AS$39,'Outcome 3c car ownership'!$B$9:$S$9,0))</f>
        <v>#N/A</v>
      </c>
      <c r="AT41" s="167" t="e">
        <f>INDEX('Outcome 3c car ownership'!$B$10:$S$43,MATCH($B$2,'Outcome 3c car ownership'!$A$10:$A$43,0),MATCH(AT$39,'Outcome 3c car ownership'!$B$9:$S$9,0))</f>
        <v>#N/A</v>
      </c>
      <c r="AU41" s="167" t="e">
        <f>INDEX('Outcome 3c car ownership'!$B$10:$S$43,MATCH($B$2,'Outcome 3c car ownership'!$A$10:$A$43,0),MATCH(AU$39,'Outcome 3c car ownership'!$B$9:$S$9,0))</f>
        <v>#N/A</v>
      </c>
      <c r="AV41" s="167" t="e">
        <f>INDEX('Outcome 3c car ownership'!$B$10:$S$43,MATCH($B$2,'Outcome 3c car ownership'!$A$10:$A$43,0),MATCH(AV$39,'Outcome 3c car ownership'!$B$9:$S$9,0))</f>
        <v>#N/A</v>
      </c>
      <c r="AW41" s="167" t="e">
        <f>INDEX('Outcome 3c car ownership'!$B$10:$S$43,MATCH($B$2,'Outcome 3c car ownership'!$A$10:$A$43,0),MATCH(AW$39,'Outcome 3c car ownership'!$B$9:$S$9,0))</f>
        <v>#N/A</v>
      </c>
      <c r="AX41" s="167" t="e">
        <f>INDEX('Outcome 3c car ownership'!$B$10:$S$43,MATCH($B$2,'Outcome 3c car ownership'!$A$10:$A$43,0),MATCH(AX$39,'Outcome 3c car ownership'!$B$9:$S$9,0))</f>
        <v>#N/A</v>
      </c>
      <c r="AY41" s="167" t="e">
        <f>INDEX('Outcome 3c car ownership'!$B$10:$S$43,MATCH($B$2,'Outcome 3c car ownership'!$A$10:$A$43,0),MATCH(AY$39,'Outcome 3c car ownership'!$B$9:$S$9,0))</f>
        <v>#N/A</v>
      </c>
      <c r="AZ41" s="167">
        <f>INDEX('Outcome 3c car ownership'!$B$10:$S$43,MATCH($B$2,'Outcome 3c car ownership'!$A$10:$A$43,0),MATCH(AZ$39,'Outcome 3c car ownership'!$B$9:$S$9,0))</f>
        <v>62400</v>
      </c>
    </row>
    <row r="42" spans="1:52" ht="16.5" customHeight="1">
      <c r="A42" s="280"/>
      <c r="B42" s="182">
        <f>INDEX('Outcome 3c car ownership'!$B$10:$S$43,MATCH($B$2,'Outcome 3c car ownership'!$A$10:$A$43,0),MATCH(B$41,'Outcome 3c car ownership'!$B$9:$S$9,0))</f>
        <v>64086</v>
      </c>
      <c r="C42" s="182">
        <f>INDEX('Outcome 3c car ownership'!$B$10:$S$43,MATCH($B$2,'Outcome 3c car ownership'!$A$10:$A$43,0),MATCH(C$41,'Outcome 3c car ownership'!$B$9:$S$9,0))</f>
        <v>65743</v>
      </c>
      <c r="D42" s="183">
        <f>INDEX('Outcome 3c car ownership'!$B$10:$S$43,MATCH($B$2,'Outcome 3c car ownership'!$A$10:$A$43,0),MATCH(D$41,'Outcome 3c car ownership'!$B$9:$S$9,0))</f>
        <v>66980</v>
      </c>
      <c r="E42" s="184">
        <f>INDEX('Outcome 3c car ownership'!$B$10:$S$43,MATCH($B$2,'Outcome 3c car ownership'!$A$10:$A$43,0),MATCH(E$41,'Outcome 3c car ownership'!$B$9:$S$9,0))</f>
        <v>64200</v>
      </c>
      <c r="F42" s="184">
        <f>INDEX('Outcome 3c car ownership'!$B$10:$S$43,MATCH($B$2,'Outcome 3c car ownership'!$A$10:$A$43,0),MATCH(F$41,'Outcome 3c car ownership'!$B$9:$S$9,0))</f>
        <v>62400</v>
      </c>
      <c r="G42" s="161"/>
      <c r="H42" s="161"/>
      <c r="I42" s="161"/>
    </row>
    <row r="43" spans="1:52" ht="201.75" customHeight="1">
      <c r="A43" s="280"/>
      <c r="B43" s="171"/>
      <c r="C43" s="171"/>
      <c r="D43" s="171"/>
      <c r="E43" s="171"/>
      <c r="F43" s="171"/>
      <c r="G43" s="171"/>
      <c r="H43" s="171"/>
      <c r="I43" s="171"/>
    </row>
    <row r="44" spans="1:52" ht="16.5" customHeight="1">
      <c r="A44" s="280"/>
      <c r="B44" s="171"/>
      <c r="C44" s="171"/>
      <c r="D44" s="171"/>
      <c r="E44" s="171"/>
      <c r="F44" s="171"/>
      <c r="G44" s="171"/>
      <c r="H44" s="171"/>
      <c r="I44" s="171"/>
    </row>
    <row r="45" spans="1:52" s="214" customFormat="1" ht="31.5" customHeight="1">
      <c r="A45" s="280"/>
      <c r="B45" s="304" t="s">
        <v>43</v>
      </c>
      <c r="C45" s="304"/>
      <c r="D45" s="304"/>
      <c r="E45" s="304"/>
      <c r="F45" s="304"/>
      <c r="G45" s="304"/>
      <c r="H45" s="304"/>
      <c r="I45" s="304"/>
      <c r="M45" s="215"/>
      <c r="N45" s="215"/>
      <c r="O45" s="215"/>
      <c r="P45" s="215"/>
      <c r="Q45" s="215"/>
      <c r="R45" s="215"/>
      <c r="S45" s="215"/>
      <c r="T45" s="215"/>
      <c r="U45" s="215"/>
      <c r="V45" s="215"/>
      <c r="W45" s="215"/>
      <c r="X45" s="215"/>
      <c r="Y45" s="215"/>
      <c r="Z45" s="215"/>
    </row>
    <row r="46" spans="1:52" ht="16.5" customHeight="1">
      <c r="A46" s="280"/>
      <c r="B46" s="321" t="s">
        <v>33</v>
      </c>
      <c r="C46" s="321"/>
      <c r="D46" s="321"/>
      <c r="E46" s="321"/>
      <c r="F46" s="321" t="s">
        <v>34</v>
      </c>
      <c r="G46" s="321"/>
      <c r="H46" s="321"/>
      <c r="I46" s="321"/>
    </row>
    <row r="47" spans="1:52" ht="16.5" customHeight="1">
      <c r="A47" s="280"/>
      <c r="B47" s="301" t="s">
        <v>82</v>
      </c>
      <c r="C47" s="301"/>
      <c r="D47" s="302"/>
      <c r="E47" s="176"/>
      <c r="F47" s="301" t="s">
        <v>88</v>
      </c>
      <c r="G47" s="301"/>
      <c r="H47" s="302"/>
      <c r="I47" s="174"/>
    </row>
    <row r="48" spans="1:52" ht="15.75">
      <c r="A48" s="280"/>
      <c r="B48" s="93"/>
      <c r="C48" s="303" t="s">
        <v>18</v>
      </c>
      <c r="D48" s="303"/>
      <c r="E48" s="176"/>
      <c r="F48" s="93"/>
      <c r="G48" s="303" t="s">
        <v>18</v>
      </c>
      <c r="H48" s="303"/>
      <c r="I48" s="174"/>
    </row>
    <row r="49" spans="1:9" ht="15.75">
      <c r="A49" s="280"/>
      <c r="B49" s="96">
        <v>2013</v>
      </c>
      <c r="C49" s="179">
        <v>2021</v>
      </c>
      <c r="D49" s="97">
        <v>2041</v>
      </c>
      <c r="E49" s="176"/>
      <c r="F49" s="96">
        <v>2013</v>
      </c>
      <c r="G49" s="97">
        <v>2021</v>
      </c>
      <c r="H49" s="97">
        <v>2041</v>
      </c>
      <c r="I49" s="174"/>
    </row>
    <row r="50" spans="1:9" ht="15.75">
      <c r="A50" s="280"/>
      <c r="B50" s="185">
        <f>INDEX('Outcome 4a CO2'!$B$10:$D$10,MATCH($B$2,'Outcome 4a CO2'!$A$10:$A$10,0),MATCH(B$49,'Outcome 4a CO2'!$B$9:$D$9,0))</f>
        <v>161800</v>
      </c>
      <c r="C50" s="186">
        <f>INDEX('Outcome 4a CO2'!$B$10:$D$10,MATCH($B$2,'Outcome 4a CO2'!$A$10:$A$10,0),MATCH(C$49,'Outcome 4a CO2'!$B$9:$D$9,0))</f>
        <v>138600</v>
      </c>
      <c r="D50" s="186">
        <f>INDEX('Outcome 4a CO2'!$B$10:$D$10,MATCH($B$2,'Outcome 4a CO2'!$A$10:$A$10,0),MATCH(D$49,'Outcome 4a CO2'!$B$9:$D$9,0))</f>
        <v>35200</v>
      </c>
      <c r="E50" s="176"/>
      <c r="F50" s="185">
        <f>INDEX('Outcome 4b NOx'!$B$10:$D$10,MATCH($B$2,'Outcome 4b NOx'!$A$10:$A$10,0),MATCH(F$49,'Outcome 4a CO2'!$B$9:$D$9,0))</f>
        <v>690</v>
      </c>
      <c r="G50" s="186">
        <f>INDEX('Outcome 4b NOx'!$B$10:$D$10,MATCH($B$2,'Outcome 4b NOx'!$A$10:$A$10,0),MATCH(G$49,'Outcome 4a CO2'!$B$9:$D$9,0))</f>
        <v>210</v>
      </c>
      <c r="H50" s="186">
        <f>INDEX('Outcome 4b NOx'!$B$10:$D$10,MATCH($B$2,'Outcome 4b NOx'!$A$10:$A$10,0),MATCH(H$49,'Outcome 4b NOx'!$B$9:$D$9,0))</f>
        <v>30</v>
      </c>
      <c r="I50" s="174"/>
    </row>
    <row r="51" spans="1:9" ht="24" customHeight="1">
      <c r="A51" s="280"/>
      <c r="B51" s="175"/>
      <c r="C51" s="175"/>
      <c r="D51" s="175"/>
      <c r="E51" s="176"/>
      <c r="F51" s="174"/>
      <c r="G51" s="174"/>
      <c r="H51" s="174"/>
      <c r="I51" s="174"/>
    </row>
    <row r="52" spans="1:9" ht="16.5" customHeight="1">
      <c r="A52" s="280"/>
      <c r="B52" s="321" t="s">
        <v>35</v>
      </c>
      <c r="C52" s="321"/>
      <c r="D52" s="321"/>
      <c r="E52" s="321"/>
      <c r="F52" s="321" t="s">
        <v>36</v>
      </c>
      <c r="G52" s="321"/>
      <c r="H52" s="321"/>
      <c r="I52" s="321"/>
    </row>
    <row r="53" spans="1:9" ht="16.5" customHeight="1">
      <c r="A53" s="154"/>
      <c r="B53" s="301" t="s">
        <v>90</v>
      </c>
      <c r="C53" s="301"/>
      <c r="D53" s="302"/>
      <c r="E53" s="177"/>
      <c r="F53" s="301" t="s">
        <v>89</v>
      </c>
      <c r="G53" s="301"/>
      <c r="H53" s="302"/>
      <c r="I53" s="178"/>
    </row>
    <row r="54" spans="1:9" ht="15.75">
      <c r="A54" s="154"/>
      <c r="B54" s="93"/>
      <c r="C54" s="303" t="s">
        <v>18</v>
      </c>
      <c r="D54" s="303"/>
      <c r="E54" s="177"/>
      <c r="F54" s="93"/>
      <c r="G54" s="303" t="s">
        <v>18</v>
      </c>
      <c r="H54" s="303"/>
      <c r="I54" s="178"/>
    </row>
    <row r="55" spans="1:9" ht="15.75">
      <c r="A55" s="154"/>
      <c r="B55" s="96">
        <v>2013</v>
      </c>
      <c r="C55" s="97">
        <v>2021</v>
      </c>
      <c r="D55" s="97">
        <v>2041</v>
      </c>
      <c r="E55" s="177"/>
      <c r="F55" s="96">
        <v>2013</v>
      </c>
      <c r="G55" s="97">
        <v>2021</v>
      </c>
      <c r="H55" s="97">
        <v>2041</v>
      </c>
      <c r="I55" s="178"/>
    </row>
    <row r="56" spans="1:9" ht="15.75">
      <c r="A56" s="154"/>
      <c r="B56" s="185">
        <f>INDEX('Outcome 4c PM10'!$B$10:$D$10,MATCH($B$2,'Outcome 4c PM10'!$A$10:$A$10,0),MATCH(B$55,'Outcome 4c PM10'!$B$9:$D$9,0))</f>
        <v>56</v>
      </c>
      <c r="C56" s="186">
        <f>INDEX('Outcome 4c PM10'!$B$10:$D$10,MATCH($B$2,'Outcome 4c PM10'!$A$10:$A$10,0),MATCH(C$55,'Outcome 4c PM10'!$B$9:$D$9,0))</f>
        <v>43</v>
      </c>
      <c r="D56" s="186">
        <f>INDEX('Outcome 4c PM10'!$B$10:$D$10,MATCH($B$2,'Outcome 4c PM10'!$A$10:$A$10,0),MATCH(D$55,'Outcome 4c PM10'!$B$9:$D$9,0))</f>
        <v>24</v>
      </c>
      <c r="E56" s="177"/>
      <c r="F56" s="185">
        <f>INDEX('Outcome 4d PM2.5'!$B$10:$D$10,MATCH($B$2,'Outcome 4d PM2.5'!$A$10:$A$10,0),MATCH(F$55,'Outcome 4d PM2.5'!$B$9:$D$9,0))</f>
        <v>32</v>
      </c>
      <c r="G56" s="186">
        <f>INDEX('Outcome 4d PM2.5'!$B$10:$D$10,MATCH($B$2,'Outcome 4d PM2.5'!$A$10:$A$10,0),MATCH(G$55,'Outcome 4d PM2.5'!$B$9:$D$9,0))</f>
        <v>21</v>
      </c>
      <c r="H56" s="186">
        <f>INDEX('Outcome 4d PM2.5'!$B$10:$D$10,MATCH($B$2,'Outcome 4d PM2.5'!$A$10:$A$10,0),MATCH(H$55,'Outcome 4d PM2.5'!$B$9:$D$9,0))</f>
        <v>12</v>
      </c>
      <c r="I56" s="178"/>
    </row>
    <row r="57" spans="1:9" ht="15.75">
      <c r="A57" s="154"/>
      <c r="B57" s="177"/>
      <c r="C57" s="177"/>
      <c r="D57" s="177"/>
      <c r="E57" s="177"/>
      <c r="F57" s="178"/>
      <c r="G57" s="178"/>
      <c r="H57" s="178"/>
      <c r="I57" s="178"/>
    </row>
    <row r="58" spans="1:9" s="214" customFormat="1" ht="31.5" customHeight="1">
      <c r="A58" s="277" t="s">
        <v>23</v>
      </c>
      <c r="B58" s="299" t="s">
        <v>44</v>
      </c>
      <c r="C58" s="299"/>
      <c r="D58" s="299"/>
      <c r="E58" s="299"/>
      <c r="F58" s="299"/>
      <c r="G58" s="299"/>
      <c r="H58" s="299"/>
      <c r="I58" s="299"/>
    </row>
    <row r="59" spans="1:9">
      <c r="A59" s="277"/>
      <c r="B59" s="289" t="s">
        <v>115</v>
      </c>
      <c r="C59" s="289"/>
      <c r="D59" s="289"/>
      <c r="E59" s="289"/>
      <c r="F59" s="289"/>
      <c r="G59" s="289"/>
      <c r="H59" s="289"/>
      <c r="I59" s="289"/>
    </row>
    <row r="60" spans="1:9" ht="15.75">
      <c r="A60" s="277"/>
      <c r="B60" s="292" t="s">
        <v>91</v>
      </c>
      <c r="C60" s="292"/>
      <c r="D60" s="292"/>
      <c r="E60" s="292"/>
      <c r="F60" s="292"/>
      <c r="G60" s="292"/>
      <c r="H60" s="148"/>
      <c r="I60" s="148"/>
    </row>
    <row r="61" spans="1:9" ht="15.75">
      <c r="A61" s="277"/>
      <c r="B61" s="293" t="s">
        <v>17</v>
      </c>
      <c r="C61" s="293"/>
      <c r="D61" s="293"/>
      <c r="E61" s="294"/>
      <c r="F61" s="295" t="s">
        <v>18</v>
      </c>
      <c r="G61" s="296"/>
      <c r="H61" s="148"/>
      <c r="I61" s="148"/>
    </row>
    <row r="62" spans="1:9" ht="15.75">
      <c r="A62" s="277"/>
      <c r="B62" s="34" t="s">
        <v>68</v>
      </c>
      <c r="C62" s="34" t="s">
        <v>4</v>
      </c>
      <c r="D62" s="34" t="s">
        <v>3</v>
      </c>
      <c r="E62" s="53" t="s">
        <v>2</v>
      </c>
      <c r="F62" s="74">
        <v>2021</v>
      </c>
      <c r="G62" s="74">
        <v>2041</v>
      </c>
      <c r="H62" s="148"/>
      <c r="I62" s="148"/>
    </row>
    <row r="63" spans="1:9" ht="15.75">
      <c r="A63" s="277"/>
      <c r="B63" s="192">
        <f>INDEX('Outcome 5 PT use'!$B$10:$G$10,MATCH($B$2,'Outcome 5 PT use'!$A$10:$A$10,0),MATCH(B62,'Outcome 5 PT use'!$B$9:$G$9,))</f>
        <v>288.41000000000003</v>
      </c>
      <c r="C63" s="192">
        <f>INDEX('Outcome 5 PT use'!$B$10:$G$10,MATCH($B$2,'Outcome 5 PT use'!$A$10:$A$10,0),MATCH(C62,'Outcome 5 PT use'!$B$9:$G$9,))</f>
        <v>309.92</v>
      </c>
      <c r="D63" s="192">
        <f>INDEX('Outcome 5 PT use'!$B$10:$G$10,MATCH($B$2,'Outcome 5 PT use'!$A$10:$A$10,0),MATCH(D62,'Outcome 5 PT use'!$B$9:$G$9,))</f>
        <v>305.95999999999998</v>
      </c>
      <c r="E63" s="193">
        <f>INDEX('Outcome 5 PT use'!$B$10:$G$10,MATCH($B$2,'Outcome 5 PT use'!$A$10:$A$10,0),MATCH(E62,'Outcome 5 PT use'!$B$9:$G$9,))</f>
        <v>296.29000000000002</v>
      </c>
      <c r="F63" s="194">
        <f>INDEX('Outcome 5 PT use'!$B$10:$G$10,MATCH($B$2,'Outcome 5 PT use'!$A$10:$A$10,0),MATCH(F62,'Outcome 5 PT use'!$B$9:$G$9,))</f>
        <v>327.7</v>
      </c>
      <c r="G63" s="194">
        <f>INDEX('Outcome 5 PT use'!$B$10:$G$10,MATCH($B$2,'Outcome 5 PT use'!$A$10:$A$10,0),MATCH(G62,'Outcome 5 PT use'!$B$9:$G$9,))</f>
        <v>393.13</v>
      </c>
      <c r="H63" s="148"/>
      <c r="I63" s="148"/>
    </row>
    <row r="64" spans="1:9" ht="15.75">
      <c r="A64" s="277"/>
      <c r="B64" s="148"/>
      <c r="C64" s="148"/>
      <c r="D64" s="148"/>
      <c r="E64" s="148"/>
      <c r="F64" s="148"/>
      <c r="G64" s="148"/>
      <c r="H64" s="148"/>
      <c r="I64" s="148"/>
    </row>
    <row r="65" spans="1:9" s="214" customFormat="1" ht="31.5" customHeight="1">
      <c r="A65" s="277"/>
      <c r="B65" s="300" t="s">
        <v>45</v>
      </c>
      <c r="C65" s="300"/>
      <c r="D65" s="300"/>
      <c r="E65" s="300"/>
      <c r="F65" s="300"/>
      <c r="G65" s="300"/>
      <c r="H65" s="300"/>
      <c r="I65" s="300"/>
    </row>
    <row r="66" spans="1:9">
      <c r="A66" s="277"/>
      <c r="B66" s="290" t="s">
        <v>37</v>
      </c>
      <c r="C66" s="290"/>
      <c r="D66" s="290"/>
      <c r="E66" s="290"/>
      <c r="F66" s="290"/>
      <c r="G66" s="290"/>
      <c r="H66" s="290"/>
      <c r="I66" s="290"/>
    </row>
    <row r="67" spans="1:9" ht="63.75">
      <c r="A67" s="277"/>
      <c r="B67" s="155" t="s">
        <v>201</v>
      </c>
      <c r="C67" s="155" t="s">
        <v>202</v>
      </c>
      <c r="D67" s="156" t="s">
        <v>203</v>
      </c>
      <c r="E67" s="188" t="s">
        <v>204</v>
      </c>
      <c r="F67" s="134" t="s">
        <v>205</v>
      </c>
      <c r="G67" s="134" t="s">
        <v>206</v>
      </c>
      <c r="H67" s="173" t="s">
        <v>134</v>
      </c>
      <c r="I67" s="149"/>
    </row>
    <row r="68" spans="1:9" ht="15.75">
      <c r="A68" s="277"/>
      <c r="B68" s="196">
        <f>INDEX('Outcome 6 Step-free journ time'!$B$8:$H$8,MATCH($B$2,'Outcome 6 Step-free journ time'!$A$8:$A$8,0),MATCH(B67,'Outcome 6 Step-free journ time'!$B$7:$H$7,0))</f>
        <v>65.45</v>
      </c>
      <c r="C68" s="196">
        <f>INDEX('Outcome 6 Step-free journ time'!$B$8:$H$8,MATCH($B$2,'Outcome 6 Step-free journ time'!$A$8:$A$8,0),MATCH(C67,'Outcome 6 Step-free journ time'!$B$7:$H$7,0))</f>
        <v>79.84</v>
      </c>
      <c r="D68" s="193">
        <f>INDEX('Outcome 6 Step-free journ time'!$B$8:$H$8,MATCH($B$2,'Outcome 6 Step-free journ time'!$A$8:$A$8,0),MATCH(D67,'Outcome 6 Step-free journ time'!$B$7:$H$7,0))</f>
        <v>14.38</v>
      </c>
      <c r="E68" s="197">
        <f>INDEX('Outcome 6 Step-free journ time'!$B$8:$H$8,MATCH($B$2,'Outcome 6 Step-free journ time'!$A$8:$A$8,0),MATCH(E67,'Outcome 6 Step-free journ time'!$B$7:$H$7,0))</f>
        <v>58.94</v>
      </c>
      <c r="F68" s="197">
        <f>INDEX('Outcome 6 Step-free journ time'!$B$8:$H$8,MATCH($B$2,'Outcome 6 Step-free journ time'!$A$8:$A$8,0),MATCH(F67,'Outcome 6 Step-free journ time'!$B$7:$H$7,0))</f>
        <v>65.349999999999994</v>
      </c>
      <c r="G68" s="197">
        <f>INDEX('Outcome 6 Step-free journ time'!$B$8:$H$8,MATCH($B$2,'Outcome 6 Step-free journ time'!$A$8:$A$8,0),MATCH(G67,'Outcome 6 Step-free journ time'!$B$7:$H$7,0))</f>
        <v>6.4</v>
      </c>
      <c r="H68" s="195">
        <f>INDEX('Outcome 6 Step-free journ time'!$B$8:$H$8,MATCH($B$2,'Outcome 6 Step-free journ time'!$A$8:$A$8,0),MATCH(H67,'Outcome 6 Step-free journ time'!$B$7:$H$7,0))</f>
        <v>-0.55493741307371347</v>
      </c>
      <c r="I68" s="149"/>
    </row>
    <row r="69" spans="1:9" ht="15.75">
      <c r="A69" s="277"/>
      <c r="B69" s="149"/>
      <c r="C69" s="149"/>
      <c r="D69" s="149"/>
      <c r="E69" s="149"/>
      <c r="F69" s="149"/>
      <c r="G69" s="149"/>
      <c r="H69" s="149"/>
      <c r="I69" s="149"/>
    </row>
    <row r="70" spans="1:9" s="214" customFormat="1" ht="31.5" customHeight="1">
      <c r="A70" s="277"/>
      <c r="B70" s="288" t="s">
        <v>46</v>
      </c>
      <c r="C70" s="288"/>
      <c r="D70" s="288"/>
      <c r="E70" s="288"/>
      <c r="F70" s="288"/>
      <c r="G70" s="288"/>
      <c r="H70" s="288"/>
      <c r="I70" s="288"/>
    </row>
    <row r="71" spans="1:9" ht="15.75">
      <c r="A71" s="151"/>
      <c r="B71" s="291" t="s">
        <v>38</v>
      </c>
      <c r="C71" s="291"/>
      <c r="D71" s="291"/>
      <c r="E71" s="291"/>
      <c r="F71" s="291"/>
      <c r="G71" s="291"/>
      <c r="H71" s="291"/>
      <c r="I71" s="291"/>
    </row>
    <row r="72" spans="1:9" ht="15.75">
      <c r="A72" s="151"/>
      <c r="B72" s="286" t="s">
        <v>93</v>
      </c>
      <c r="C72" s="286"/>
      <c r="D72" s="286"/>
      <c r="E72" s="286"/>
      <c r="F72" s="187"/>
      <c r="G72" s="187"/>
      <c r="H72" s="187"/>
      <c r="I72" s="187"/>
    </row>
    <row r="73" spans="1:9" ht="16.5" customHeight="1">
      <c r="A73" s="151"/>
      <c r="B73" s="80" t="s">
        <v>17</v>
      </c>
      <c r="C73" s="199"/>
      <c r="D73" s="287" t="s">
        <v>18</v>
      </c>
      <c r="E73" s="287"/>
      <c r="F73" s="187"/>
      <c r="G73" s="187"/>
      <c r="H73" s="187"/>
      <c r="I73" s="187"/>
    </row>
    <row r="74" spans="1:9" ht="25.5">
      <c r="A74" s="151"/>
      <c r="B74" s="189">
        <v>2015</v>
      </c>
      <c r="C74" s="83" t="s">
        <v>79</v>
      </c>
      <c r="D74" s="84">
        <v>2021</v>
      </c>
      <c r="E74" s="84">
        <v>2041</v>
      </c>
      <c r="F74" s="150"/>
      <c r="G74" s="150"/>
      <c r="H74" s="150"/>
      <c r="I74" s="150"/>
    </row>
    <row r="75" spans="1:9" ht="15.75">
      <c r="A75" s="151"/>
      <c r="B75" s="201">
        <f>INDEX('Outcome 7 bus speeds'!$B$10:$E$11,MATCH($B$2,'Outcome 7 bus speeds'!$A$10:$A$11,0),MATCH(B$74,'Outcome 7 bus speeds'!$B$9:$E$9,0))</f>
        <v>8.34</v>
      </c>
      <c r="C75" s="198">
        <f>INDEX('Outcome 7 bus speeds'!$B$10:$E$11,MATCH($B$2,'Outcome 7 bus speeds'!$A$10:$A$11,0),MATCH(C$74,'Outcome 7 bus speeds'!$B$9:$E$9,0))</f>
        <v>0.15</v>
      </c>
      <c r="D75" s="200">
        <f>INDEX('Outcome 7 bus speeds'!$B$10:$E$11,MATCH($B$2,'Outcome 7 bus speeds'!$A$10:$A$11,0),MATCH(D$74,'Outcome 7 bus speeds'!$B$9:$E$9,0))</f>
        <v>8.6283333333333339</v>
      </c>
      <c r="E75" s="200">
        <f>INDEX('Outcome 7 bus speeds'!$B$10:$E$11,MATCH($B$2,'Outcome 7 bus speeds'!$A$10:$A$11,0),MATCH(E$74,'Outcome 7 bus speeds'!$B$9:$E$9,0))</f>
        <v>9.59</v>
      </c>
      <c r="F75" s="190" t="s">
        <v>195</v>
      </c>
      <c r="G75" s="150"/>
      <c r="H75" s="150"/>
      <c r="I75" s="150"/>
    </row>
    <row r="76" spans="1:9" ht="15.75">
      <c r="A76" s="151"/>
      <c r="B76" s="201"/>
      <c r="C76" s="198">
        <f>INDEX('Outcome 7 bus speeds'!$B$10:$E$11,(MATCH($B$2,'Outcome 7 bus speeds'!$A$10:$A$11,0)+1),MATCH(C$74,'Outcome 7 bus speeds'!$B$9:$E$9,0))</f>
        <v>0.05</v>
      </c>
      <c r="D76" s="200">
        <f>INDEX('Outcome 7 bus speeds'!$B$10:$E$11,(MATCH($B$2,'Outcome 7 bus speeds'!$A$10:$A$11,0)+1),MATCH(D$74,'Outcome 7 bus speeds'!$B$9:$E$9,0))</f>
        <v>8.4350000000000005</v>
      </c>
      <c r="E76" s="200">
        <f>INDEX('Outcome 7 bus speeds'!$B$10:$E$11,(MATCH($B$2,'Outcome 7 bus speeds'!$A$10:$A$11,0)+1),MATCH(E$74,'Outcome 7 bus speeds'!$B$9:$E$9,0))</f>
        <v>8.75</v>
      </c>
      <c r="F76" s="190" t="s">
        <v>196</v>
      </c>
      <c r="G76" s="150"/>
      <c r="H76" s="150"/>
      <c r="I76" s="150"/>
    </row>
    <row r="77" spans="1:9" ht="15.75">
      <c r="A77" s="151"/>
      <c r="B77" s="150"/>
      <c r="C77" s="150"/>
      <c r="D77" s="150"/>
      <c r="E77" s="150"/>
      <c r="F77" s="150"/>
      <c r="G77" s="150"/>
      <c r="H77" s="150"/>
      <c r="I77" s="150"/>
    </row>
  </sheetData>
  <mergeCells count="52">
    <mergeCell ref="B21:I21"/>
    <mergeCell ref="F24:I24"/>
    <mergeCell ref="B24:E24"/>
    <mergeCell ref="B30:I30"/>
    <mergeCell ref="B32:D32"/>
    <mergeCell ref="E32:H32"/>
    <mergeCell ref="B29:I29"/>
    <mergeCell ref="A58:A70"/>
    <mergeCell ref="B46:E46"/>
    <mergeCell ref="B52:E52"/>
    <mergeCell ref="F46:I46"/>
    <mergeCell ref="F52:I52"/>
    <mergeCell ref="B53:D53"/>
    <mergeCell ref="C54:D54"/>
    <mergeCell ref="G54:H54"/>
    <mergeCell ref="F53:H53"/>
    <mergeCell ref="A6:I6"/>
    <mergeCell ref="B13:I13"/>
    <mergeCell ref="G15:I15"/>
    <mergeCell ref="H16:I16"/>
    <mergeCell ref="B15:E15"/>
    <mergeCell ref="B16:C16"/>
    <mergeCell ref="D16:E16"/>
    <mergeCell ref="F14:I14"/>
    <mergeCell ref="A8:E8"/>
    <mergeCell ref="A9:C9"/>
    <mergeCell ref="D9:E9"/>
    <mergeCell ref="A13:A52"/>
    <mergeCell ref="B14:E14"/>
    <mergeCell ref="B38:I38"/>
    <mergeCell ref="B20:I20"/>
    <mergeCell ref="B23:I23"/>
    <mergeCell ref="B39:F39"/>
    <mergeCell ref="B31:H31"/>
    <mergeCell ref="B58:I58"/>
    <mergeCell ref="B65:I65"/>
    <mergeCell ref="B47:D47"/>
    <mergeCell ref="C48:D48"/>
    <mergeCell ref="F47:H47"/>
    <mergeCell ref="G48:H48"/>
    <mergeCell ref="E40:F40"/>
    <mergeCell ref="B40:D40"/>
    <mergeCell ref="B45:I45"/>
    <mergeCell ref="B72:E72"/>
    <mergeCell ref="D73:E73"/>
    <mergeCell ref="B70:I70"/>
    <mergeCell ref="B59:I59"/>
    <mergeCell ref="B66:I66"/>
    <mergeCell ref="B71:I71"/>
    <mergeCell ref="B60:G60"/>
    <mergeCell ref="B61:E61"/>
    <mergeCell ref="F61:G61"/>
  </mergeCells>
  <hyperlinks>
    <hyperlink ref="H2" location="Contents!A1" display="Back to contents"/>
    <hyperlink ref="G2" location="Contents!A1" display="Back"/>
    <hyperlink ref="I2" location="'Overall aim Sust Mode Share'!A1" display="Next"/>
    <hyperlink ref="A6:I6" location="'Overall aim Sust Mode Share'!A1" display="Overall aim: 80% walking, cycling and public transport"/>
    <hyperlink ref="B14:E14" location="'Outcome 1a daily active travel'!A1" display="Outcome 1a: Londoners to do at least the 20 minutes of active travel they need to stay healthy each day"/>
    <hyperlink ref="F14:I14" location="'Outcome 1b cycle network access'!A1" display="Outcome 1b: Londoners have access to a safe and pleasant cycle network"/>
    <hyperlink ref="B21:I21" location="'Outcome 2 Vision Zero'!A1" display="Outcome 2: Vision Zero - Deaths and serious injuries from all road collisions to be eliminated from our streets"/>
    <hyperlink ref="B30:I30" location="'Outcome 3a reduce traffic'!A1" display="Outcome 3a: Reduce the volume of traffic in London"/>
    <hyperlink ref="B38:I38" location="'Outcome 3c car ownership'!A1" display="Outcome 3c: Reduce car ownership in London"/>
    <hyperlink ref="B46:E46" location="'Outcome 4a CO2'!A1" display="Outcome 4a: Reduced CO2 emissions"/>
    <hyperlink ref="F46:I46" location="'Outcome 4b NOx'!A1" display="Outcome 4b: Reduced NOx emissions"/>
    <hyperlink ref="B52:E52" location="'Outcome 4c PM10'!A1" display="Outcome 4c: Reduced particulate emissions (PM10)"/>
    <hyperlink ref="F52:I52" location="'Outcome 4d PM2.5'!Print_Area" display="Outcome 4d: Reduced particulate emissions (PM2.5)"/>
    <hyperlink ref="B59:I59" location="'Outcome 5 PT use'!A1" display="Outcome 5: Increase public transport use"/>
    <hyperlink ref="B66:I66" location="'Outcome 6 Step-free journ time'!A1" display="Outcome 6: Everyone will be able to travel spontaneously and independently"/>
    <hyperlink ref="B71:I71" location="'Outcome 7 bus speeds'!A1" display="Outcome 7: Bus journeys will be quick and reliable, an attractive alternative to the car"/>
  </hyperlinks>
  <pageMargins left="0.70866141732283472" right="0.70866141732283472" top="0.74803149606299213" bottom="0.74803149606299213"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'Further data sources'!$A$36:$A$39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2"/>
  <sheetViews>
    <sheetView showGridLines="0" zoomScaleNormal="100" workbookViewId="0">
      <selection activeCell="E9" sqref="E9"/>
    </sheetView>
  </sheetViews>
  <sheetFormatPr defaultRowHeight="15"/>
  <cols>
    <col min="1" max="1" width="17.77734375" style="1" customWidth="1"/>
    <col min="2" max="4" width="10" style="1" customWidth="1"/>
    <col min="5" max="5" width="10.21875" style="1" customWidth="1"/>
    <col min="6" max="6" width="10" style="1" customWidth="1"/>
    <col min="7" max="8" width="8.88671875" style="1"/>
    <col min="9" max="9" width="8.21875" style="1" customWidth="1"/>
    <col min="10" max="10" width="15.109375" style="1" customWidth="1"/>
    <col min="11" max="16384" width="8.88671875" style="1"/>
  </cols>
  <sheetData>
    <row r="1" spans="1:12" ht="18">
      <c r="A1" s="218" t="s">
        <v>94</v>
      </c>
      <c r="B1" s="70"/>
      <c r="C1" s="70"/>
      <c r="D1" s="70"/>
      <c r="E1" s="70"/>
      <c r="F1" s="70"/>
      <c r="G1" s="70"/>
      <c r="H1" s="70"/>
      <c r="I1" s="70"/>
      <c r="J1" s="70"/>
      <c r="K1" s="70"/>
      <c r="L1" s="43"/>
    </row>
    <row r="2" spans="1:12" ht="15.75">
      <c r="A2" s="7" t="s">
        <v>145</v>
      </c>
      <c r="B2" s="7"/>
      <c r="C2" s="7"/>
      <c r="I2" s="79" t="s">
        <v>70</v>
      </c>
      <c r="J2" s="79" t="s">
        <v>49</v>
      </c>
      <c r="K2" s="79" t="s">
        <v>71</v>
      </c>
    </row>
    <row r="3" spans="1:12" ht="15.75">
      <c r="A3" s="7" t="s">
        <v>146</v>
      </c>
      <c r="B3" s="7"/>
      <c r="C3" s="7"/>
    </row>
    <row r="4" spans="1:12" ht="18" customHeight="1">
      <c r="A4" s="29"/>
      <c r="B4" s="29"/>
      <c r="C4" s="29"/>
      <c r="D4" s="30"/>
    </row>
    <row r="5" spans="1:12" ht="30" customHeight="1">
      <c r="A5" s="65"/>
      <c r="B5" s="313" t="s">
        <v>56</v>
      </c>
      <c r="C5" s="313"/>
      <c r="D5" s="313"/>
      <c r="E5" s="313"/>
      <c r="F5" s="313"/>
    </row>
    <row r="6" spans="1:12">
      <c r="A6" s="61" t="s">
        <v>0</v>
      </c>
      <c r="B6" s="310" t="s">
        <v>17</v>
      </c>
      <c r="C6" s="310"/>
      <c r="D6" s="311"/>
      <c r="E6" s="313" t="s">
        <v>18</v>
      </c>
      <c r="F6" s="313"/>
      <c r="L6" s="7"/>
    </row>
    <row r="7" spans="1:12" ht="46.5" customHeight="1">
      <c r="A7" s="31"/>
      <c r="B7" s="266" t="s">
        <v>4</v>
      </c>
      <c r="C7" s="266" t="s">
        <v>3</v>
      </c>
      <c r="D7" s="267" t="s">
        <v>2</v>
      </c>
      <c r="E7" s="31">
        <v>2021</v>
      </c>
      <c r="F7" s="31">
        <v>2041</v>
      </c>
    </row>
    <row r="8" spans="1:12" ht="12.75" customHeight="1">
      <c r="A8" s="344" t="s">
        <v>1</v>
      </c>
      <c r="B8" s="341">
        <v>77</v>
      </c>
      <c r="C8" s="341">
        <v>78</v>
      </c>
      <c r="D8" s="343">
        <v>77</v>
      </c>
      <c r="E8" s="342">
        <v>79</v>
      </c>
      <c r="F8" s="342">
        <v>85</v>
      </c>
    </row>
    <row r="11" spans="1:12">
      <c r="A11" s="6" t="s">
        <v>63</v>
      </c>
    </row>
    <row r="12" spans="1:12">
      <c r="B12" s="6"/>
      <c r="C12" s="6"/>
    </row>
    <row r="13" spans="1:12">
      <c r="A13" s="6" t="s">
        <v>7</v>
      </c>
    </row>
    <row r="14" spans="1:12">
      <c r="A14" s="6" t="s">
        <v>6</v>
      </c>
    </row>
    <row r="15" spans="1:12">
      <c r="A15" s="6" t="s">
        <v>8</v>
      </c>
    </row>
    <row r="16" spans="1:12">
      <c r="A16" s="6" t="s">
        <v>9</v>
      </c>
    </row>
    <row r="17" spans="1:1">
      <c r="A17" s="6" t="s">
        <v>10</v>
      </c>
    </row>
    <row r="19" spans="1:1">
      <c r="A19" s="6" t="s">
        <v>11</v>
      </c>
    </row>
    <row r="20" spans="1:1">
      <c r="A20" s="25" t="s">
        <v>5</v>
      </c>
    </row>
    <row r="21" spans="1:1">
      <c r="A21" s="25"/>
    </row>
    <row r="22" spans="1:1">
      <c r="A22" s="6" t="s">
        <v>77</v>
      </c>
    </row>
  </sheetData>
  <mergeCells count="3">
    <mergeCell ref="E6:F6"/>
    <mergeCell ref="B6:D6"/>
    <mergeCell ref="B5:F5"/>
  </mergeCells>
  <hyperlinks>
    <hyperlink ref="A20" r:id="rId1"/>
    <hyperlink ref="J2" location="Contents!A1" display="Back to contents"/>
    <hyperlink ref="I2" location="'Borough dashboard'!B2" display="Back"/>
    <hyperlink ref="K2" location="'Outcome 1a daily active travel'!A1" display="Next"/>
  </hyperlinks>
  <pageMargins left="0.70866141732283472" right="0.70866141732283472" top="0.74803149606299213" bottom="0.74803149606299213" header="0.31496062992125984" footer="0.31496062992125984"/>
  <pageSetup paperSize="9" scale="6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K71"/>
  <sheetViews>
    <sheetView tabSelected="1" workbookViewId="0">
      <selection activeCell="H16" sqref="H16"/>
    </sheetView>
  </sheetViews>
  <sheetFormatPr defaultRowHeight="15" outlineLevelRow="1"/>
  <cols>
    <col min="1" max="1" width="16.5546875" style="1" customWidth="1"/>
    <col min="2" max="2" width="10.88671875" style="1" customWidth="1"/>
    <col min="3" max="3" width="12.44140625" style="1" customWidth="1"/>
    <col min="4" max="6" width="8.88671875" style="1"/>
    <col min="7" max="7" width="13.6640625" style="1" customWidth="1"/>
    <col min="8" max="8" width="35.21875" style="1" customWidth="1"/>
    <col min="9" max="9" width="7.88671875" style="1" customWidth="1"/>
    <col min="10" max="10" width="15.5546875" style="1" customWidth="1"/>
    <col min="11" max="16384" width="8.88671875" style="1"/>
  </cols>
  <sheetData>
    <row r="1" spans="1:11" s="232" customFormat="1" ht="18">
      <c r="A1" s="230" t="s">
        <v>24</v>
      </c>
      <c r="B1" s="231"/>
      <c r="C1" s="231"/>
      <c r="D1" s="231"/>
      <c r="E1" s="231"/>
      <c r="F1" s="231"/>
      <c r="G1" s="231"/>
      <c r="H1" s="231"/>
      <c r="I1" s="231"/>
      <c r="J1" s="231"/>
      <c r="K1" s="231"/>
    </row>
    <row r="2" spans="1:11" ht="15.75">
      <c r="A2" s="245" t="s">
        <v>141</v>
      </c>
      <c r="B2" s="246"/>
      <c r="C2" s="246"/>
      <c r="D2" s="246"/>
      <c r="E2" s="246"/>
      <c r="F2" s="246"/>
      <c r="G2" s="246"/>
      <c r="H2" s="246"/>
      <c r="I2" s="79" t="s">
        <v>70</v>
      </c>
      <c r="J2" s="79" t="s">
        <v>49</v>
      </c>
      <c r="K2" s="79" t="s">
        <v>71</v>
      </c>
    </row>
    <row r="3" spans="1:11">
      <c r="A3" s="7" t="s">
        <v>27</v>
      </c>
    </row>
    <row r="4" spans="1:11">
      <c r="A4" s="7" t="s">
        <v>143</v>
      </c>
      <c r="B4" s="7"/>
      <c r="C4" s="7"/>
    </row>
    <row r="5" spans="1:11" ht="15.75">
      <c r="A5" s="7" t="s">
        <v>142</v>
      </c>
    </row>
    <row r="6" spans="1:11" ht="15.75">
      <c r="A6" s="7" t="s">
        <v>144</v>
      </c>
      <c r="B6" s="7"/>
      <c r="C6" s="7"/>
    </row>
    <row r="7" spans="1:11">
      <c r="A7" s="8"/>
      <c r="B7" s="8"/>
      <c r="C7" s="9"/>
    </row>
    <row r="8" spans="1:11" ht="39.75" customHeight="1">
      <c r="A8" s="8"/>
      <c r="B8" s="296" t="s">
        <v>57</v>
      </c>
      <c r="C8" s="296"/>
      <c r="D8" s="296"/>
      <c r="E8" s="296"/>
    </row>
    <row r="9" spans="1:11" ht="22.5" customHeight="1">
      <c r="A9" s="64"/>
      <c r="B9" s="310" t="s">
        <v>17</v>
      </c>
      <c r="C9" s="311"/>
      <c r="D9" s="312" t="s">
        <v>18</v>
      </c>
      <c r="E9" s="313"/>
      <c r="G9" s="50"/>
    </row>
    <row r="10" spans="1:11" ht="28.5" customHeight="1">
      <c r="A10" s="56" t="s">
        <v>0</v>
      </c>
      <c r="B10" s="34" t="s">
        <v>3</v>
      </c>
      <c r="C10" s="53" t="s">
        <v>2</v>
      </c>
      <c r="D10" s="5">
        <v>2021</v>
      </c>
      <c r="E10" s="5">
        <v>2041</v>
      </c>
    </row>
    <row r="11" spans="1:11">
      <c r="A11" s="3" t="s">
        <v>1</v>
      </c>
      <c r="B11" s="341">
        <v>42</v>
      </c>
      <c r="C11" s="343">
        <v>42</v>
      </c>
      <c r="D11" s="342">
        <v>48</v>
      </c>
      <c r="E11" s="342">
        <v>70</v>
      </c>
      <c r="G11" s="50"/>
    </row>
    <row r="12" spans="1:11">
      <c r="A12" s="3"/>
      <c r="B12" s="55"/>
      <c r="C12" s="55"/>
      <c r="D12" s="10"/>
      <c r="E12" s="10"/>
      <c r="G12" s="50"/>
    </row>
    <row r="14" spans="1:11">
      <c r="A14" s="6" t="s">
        <v>64</v>
      </c>
      <c r="B14" s="6"/>
    </row>
    <row r="16" spans="1:11">
      <c r="A16" s="6" t="s">
        <v>7</v>
      </c>
    </row>
    <row r="17" spans="1:4">
      <c r="A17" s="6" t="s">
        <v>6</v>
      </c>
    </row>
    <row r="18" spans="1:4">
      <c r="A18" s="6" t="s">
        <v>8</v>
      </c>
    </row>
    <row r="19" spans="1:4">
      <c r="A19" s="6" t="s">
        <v>9</v>
      </c>
    </row>
    <row r="20" spans="1:4">
      <c r="A20" s="6" t="s">
        <v>10</v>
      </c>
    </row>
    <row r="21" spans="1:4">
      <c r="A21" s="6" t="s">
        <v>213</v>
      </c>
    </row>
    <row r="23" spans="1:4">
      <c r="A23" s="6" t="s">
        <v>11</v>
      </c>
    </row>
    <row r="24" spans="1:4">
      <c r="A24" s="25" t="s">
        <v>5</v>
      </c>
    </row>
    <row r="26" spans="1:4">
      <c r="A26" s="6" t="s">
        <v>69</v>
      </c>
      <c r="C26" s="43"/>
      <c r="D26" s="43"/>
    </row>
    <row r="27" spans="1:4">
      <c r="A27" s="6" t="s">
        <v>118</v>
      </c>
    </row>
    <row r="29" spans="1:4">
      <c r="A29" s="6" t="s">
        <v>96</v>
      </c>
    </row>
    <row r="30" spans="1:4">
      <c r="A30" s="6" t="s">
        <v>11</v>
      </c>
    </row>
    <row r="31" spans="1:4">
      <c r="A31" s="25" t="s">
        <v>95</v>
      </c>
    </row>
    <row r="32" spans="1:4">
      <c r="A32" s="101"/>
    </row>
    <row r="33" spans="1:1">
      <c r="A33" s="6" t="s">
        <v>98</v>
      </c>
    </row>
    <row r="34" spans="1:1">
      <c r="A34" s="6" t="s">
        <v>99</v>
      </c>
    </row>
    <row r="35" spans="1:1">
      <c r="A35" s="6" t="s">
        <v>100</v>
      </c>
    </row>
    <row r="36" spans="1:1">
      <c r="A36" s="6" t="s">
        <v>11</v>
      </c>
    </row>
    <row r="37" spans="1:1">
      <c r="A37" s="25" t="s">
        <v>97</v>
      </c>
    </row>
    <row r="49" outlineLevel="1"/>
    <row r="50" outlineLevel="1"/>
    <row r="51" outlineLevel="1"/>
    <row r="52" outlineLevel="1"/>
    <row r="53" outlineLevel="1"/>
    <row r="54" outlineLevel="1"/>
    <row r="55" outlineLevel="1"/>
    <row r="56" outlineLevel="1"/>
    <row r="57" outlineLevel="1"/>
    <row r="58" outlineLevel="1"/>
    <row r="63" outlineLevel="1"/>
    <row r="64" outlineLevel="1"/>
    <row r="65" outlineLevel="1"/>
    <row r="66" outlineLevel="1"/>
    <row r="67" outlineLevel="1"/>
    <row r="68" outlineLevel="1"/>
    <row r="69" outlineLevel="1"/>
    <row r="70" outlineLevel="1"/>
    <row r="71" outlineLevel="1"/>
  </sheetData>
  <mergeCells count="3">
    <mergeCell ref="B9:C9"/>
    <mergeCell ref="B8:E8"/>
    <mergeCell ref="D9:E9"/>
  </mergeCells>
  <hyperlinks>
    <hyperlink ref="A24" r:id="rId1"/>
    <hyperlink ref="J2" location="Contents!A1" display="Back to contents"/>
    <hyperlink ref="I2" location="'Overall aim Sust Mode Share'!A1" display="Back"/>
    <hyperlink ref="K2" location="'Outcome 1b cycle network access'!A1" display="Next"/>
    <hyperlink ref="A31" r:id="rId2"/>
    <hyperlink ref="A37" r:id="rId3"/>
  </hyperlinks>
  <pageMargins left="0.70866141732283472" right="0.70866141732283472" top="0.74803149606299213" bottom="0.74803149606299213" header="0.31496062992125984" footer="0.31496062992125984"/>
  <pageSetup paperSize="9" scale="4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I45"/>
  <sheetViews>
    <sheetView showGridLines="0" workbookViewId="0">
      <selection activeCell="E32" sqref="E31:E32"/>
    </sheetView>
  </sheetViews>
  <sheetFormatPr defaultRowHeight="15"/>
  <cols>
    <col min="1" max="1" width="22.77734375" style="1" customWidth="1"/>
    <col min="2" max="2" width="12.44140625" style="1" customWidth="1"/>
    <col min="3" max="3" width="11.88671875" style="1" customWidth="1"/>
    <col min="4" max="4" width="11.5546875" style="1" customWidth="1"/>
    <col min="5" max="7" width="8.88671875" style="1"/>
    <col min="8" max="8" width="16.109375" style="1" customWidth="1"/>
    <col min="9" max="16384" width="8.88671875" style="1"/>
  </cols>
  <sheetData>
    <row r="1" spans="1:9" ht="18">
      <c r="A1" s="230" t="s">
        <v>24</v>
      </c>
      <c r="B1" s="116"/>
      <c r="C1" s="116"/>
      <c r="D1" s="116"/>
      <c r="E1" s="116"/>
      <c r="F1" s="116"/>
      <c r="G1" s="116"/>
      <c r="H1" s="116"/>
      <c r="I1" s="116"/>
    </row>
    <row r="2" spans="1:9" ht="15.75">
      <c r="A2" s="245" t="s">
        <v>147</v>
      </c>
      <c r="B2" s="246"/>
      <c r="C2" s="246"/>
      <c r="D2" s="246"/>
      <c r="E2" s="246"/>
      <c r="F2" s="246"/>
      <c r="G2" s="79" t="s">
        <v>70</v>
      </c>
      <c r="H2" s="79" t="s">
        <v>49</v>
      </c>
      <c r="I2" s="79" t="s">
        <v>71</v>
      </c>
    </row>
    <row r="3" spans="1:9">
      <c r="A3" s="7" t="s">
        <v>148</v>
      </c>
    </row>
    <row r="4" spans="1:9" ht="15.75">
      <c r="A4" s="7" t="s">
        <v>149</v>
      </c>
    </row>
    <row r="5" spans="1:9" ht="15.75" customHeight="1">
      <c r="A5" s="7" t="s">
        <v>150</v>
      </c>
    </row>
    <row r="6" spans="1:9" ht="15.75" customHeight="1">
      <c r="A6" s="7"/>
      <c r="B6" s="7"/>
      <c r="C6" s="7"/>
      <c r="D6" s="7"/>
      <c r="E6" s="7"/>
      <c r="F6" s="7"/>
    </row>
    <row r="7" spans="1:9" ht="24" customHeight="1">
      <c r="A7" s="60"/>
      <c r="B7" s="313" t="s">
        <v>78</v>
      </c>
      <c r="C7" s="313"/>
      <c r="D7" s="313"/>
      <c r="E7" s="7"/>
      <c r="F7" s="7"/>
    </row>
    <row r="8" spans="1:9" ht="24.75" customHeight="1">
      <c r="A8" s="61"/>
      <c r="B8" s="78"/>
      <c r="C8" s="308" t="s">
        <v>18</v>
      </c>
      <c r="D8" s="308"/>
    </row>
    <row r="9" spans="1:9" ht="21" customHeight="1">
      <c r="A9" s="88" t="s">
        <v>0</v>
      </c>
      <c r="B9" s="78">
        <v>2016</v>
      </c>
      <c r="C9" s="61" t="s">
        <v>19</v>
      </c>
      <c r="D9" s="61">
        <v>2041</v>
      </c>
    </row>
    <row r="10" spans="1:9" ht="15.75" customHeight="1">
      <c r="A10" s="348" t="s">
        <v>1</v>
      </c>
      <c r="B10" s="346">
        <v>17</v>
      </c>
      <c r="C10" s="347">
        <v>41</v>
      </c>
      <c r="D10" s="347">
        <v>95</v>
      </c>
    </row>
    <row r="11" spans="1:9" ht="15.75" customHeight="1">
      <c r="A11" s="62"/>
      <c r="B11" s="345"/>
      <c r="C11" s="63"/>
      <c r="D11" s="63"/>
    </row>
    <row r="12" spans="1:9" ht="15.75" customHeight="1">
      <c r="G12"/>
      <c r="I12" s="48"/>
    </row>
    <row r="13" spans="1:9" ht="15.75" customHeight="1">
      <c r="A13" s="6" t="s">
        <v>119</v>
      </c>
      <c r="G13"/>
      <c r="I13" s="48"/>
    </row>
    <row r="14" spans="1:9" ht="15.75" customHeight="1">
      <c r="A14" s="22" t="s">
        <v>190</v>
      </c>
      <c r="G14"/>
      <c r="I14" s="48"/>
    </row>
    <row r="15" spans="1:9" ht="15.75" customHeight="1">
      <c r="A15" s="25" t="s">
        <v>120</v>
      </c>
      <c r="B15" s="43"/>
      <c r="C15" s="43"/>
      <c r="G15"/>
      <c r="I15" s="48"/>
    </row>
    <row r="16" spans="1:9" ht="15.75" customHeight="1">
      <c r="A16" s="6"/>
      <c r="G16"/>
      <c r="I16" s="48"/>
    </row>
    <row r="17" spans="1:9" ht="15.75" customHeight="1">
      <c r="A17" s="6" t="s">
        <v>65</v>
      </c>
      <c r="G17"/>
      <c r="I17" s="48"/>
    </row>
    <row r="18" spans="1:9" ht="15.75" customHeight="1">
      <c r="A18" s="6" t="s">
        <v>11</v>
      </c>
      <c r="G18"/>
      <c r="I18" s="48"/>
    </row>
    <row r="19" spans="1:9" ht="15.75" customHeight="1">
      <c r="A19" s="25" t="s">
        <v>28</v>
      </c>
      <c r="G19"/>
      <c r="I19" s="48"/>
    </row>
    <row r="20" spans="1:9" ht="15.75" customHeight="1">
      <c r="G20"/>
      <c r="I20" s="48"/>
    </row>
    <row r="21" spans="1:9" ht="15.75" customHeight="1">
      <c r="G21"/>
      <c r="I21" s="48"/>
    </row>
    <row r="22" spans="1:9" ht="15.75" customHeight="1">
      <c r="G22"/>
      <c r="I22" s="48"/>
    </row>
    <row r="23" spans="1:9" ht="15.75" customHeight="1">
      <c r="G23"/>
      <c r="I23" s="48"/>
    </row>
    <row r="24" spans="1:9" ht="15.75" customHeight="1">
      <c r="G24"/>
      <c r="I24" s="48"/>
    </row>
    <row r="25" spans="1:9" ht="15.75" customHeight="1">
      <c r="G25"/>
      <c r="I25" s="48"/>
    </row>
    <row r="26" spans="1:9" ht="15.75" customHeight="1">
      <c r="G26"/>
      <c r="I26" s="48"/>
    </row>
    <row r="27" spans="1:9" ht="15.75" customHeight="1">
      <c r="G27"/>
      <c r="I27" s="48"/>
    </row>
    <row r="28" spans="1:9" ht="15.75" customHeight="1">
      <c r="G28"/>
      <c r="I28" s="48"/>
    </row>
    <row r="29" spans="1:9" ht="15.75" customHeight="1">
      <c r="G29"/>
      <c r="I29" s="48"/>
    </row>
    <row r="30" spans="1:9" ht="15.75" customHeight="1">
      <c r="G30"/>
      <c r="I30" s="48"/>
    </row>
    <row r="31" spans="1:9" ht="15.75" customHeight="1">
      <c r="G31"/>
      <c r="I31" s="48"/>
    </row>
    <row r="32" spans="1:9" ht="15.75" customHeight="1">
      <c r="G32"/>
      <c r="I32" s="48"/>
    </row>
    <row r="33" spans="7:9" ht="15.75" customHeight="1">
      <c r="G33"/>
      <c r="I33" s="48"/>
    </row>
    <row r="34" spans="7:9" ht="15.75" customHeight="1">
      <c r="G34"/>
      <c r="I34" s="48"/>
    </row>
    <row r="35" spans="7:9" ht="15.75" customHeight="1">
      <c r="G35"/>
      <c r="I35" s="48"/>
    </row>
    <row r="36" spans="7:9" ht="15.75" customHeight="1">
      <c r="G36"/>
      <c r="I36" s="48"/>
    </row>
    <row r="37" spans="7:9" ht="15.75" customHeight="1">
      <c r="G37"/>
      <c r="I37" s="48"/>
    </row>
    <row r="38" spans="7:9" ht="15.75" customHeight="1">
      <c r="G38"/>
      <c r="I38" s="48"/>
    </row>
    <row r="39" spans="7:9" ht="15.75" customHeight="1">
      <c r="G39"/>
      <c r="I39" s="48"/>
    </row>
    <row r="40" spans="7:9" ht="15.75" customHeight="1">
      <c r="G40"/>
      <c r="I40" s="48"/>
    </row>
    <row r="41" spans="7:9" ht="15.75" customHeight="1">
      <c r="G41"/>
      <c r="I41" s="48"/>
    </row>
    <row r="42" spans="7:9" ht="15.75" customHeight="1">
      <c r="G42"/>
      <c r="I42" s="48"/>
    </row>
    <row r="43" spans="7:9" ht="15.75" customHeight="1">
      <c r="G43"/>
      <c r="I43" s="48"/>
    </row>
    <row r="44" spans="7:9" ht="15.75" customHeight="1">
      <c r="G44"/>
      <c r="I44" s="48"/>
    </row>
    <row r="45" spans="7:9" ht="15.75" customHeight="1"/>
  </sheetData>
  <sortState ref="G9:M41">
    <sortCondition ref="G9"/>
  </sortState>
  <mergeCells count="2">
    <mergeCell ref="B7:D7"/>
    <mergeCell ref="C8:D8"/>
  </mergeCells>
  <hyperlinks>
    <hyperlink ref="H2" location="Contents!A1" display="Back to contents"/>
    <hyperlink ref="G2" location="'Outcome 1a daily active travel'!A1" display="Back"/>
    <hyperlink ref="I2" location="'Outcome 2 Vision Zero'!A1" display="Next"/>
    <hyperlink ref="A15" r:id="rId1"/>
    <hyperlink ref="A19" r:id="rId2"/>
  </hyperlinks>
  <pageMargins left="0.70866141732283472" right="0.70866141732283472" top="0.74803149606299213" bottom="0.74803149606299213" header="0.31496062992125984" footer="0.31496062992125984"/>
  <pageSetup paperSize="9" scale="66"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W48"/>
  <sheetViews>
    <sheetView workbookViewId="0">
      <selection activeCell="P31" sqref="P31"/>
    </sheetView>
  </sheetViews>
  <sheetFormatPr defaultColWidth="8.88671875" defaultRowHeight="12.75" outlineLevelCol="1"/>
  <cols>
    <col min="1" max="1" width="19.6640625" style="11" bestFit="1" customWidth="1"/>
    <col min="2" max="6" width="8.88671875" style="11" hidden="1" customWidth="1" outlineLevel="1"/>
    <col min="7" max="7" width="8.88671875" style="11" collapsed="1"/>
    <col min="8" max="12" width="8.88671875" style="11" hidden="1" customWidth="1" outlineLevel="1"/>
    <col min="13" max="13" width="8.88671875" style="11" collapsed="1"/>
    <col min="14" max="17" width="8.88671875" style="11"/>
    <col min="18" max="18" width="8.88671875" style="11" collapsed="1"/>
    <col min="19" max="19" width="8.88671875" style="11"/>
    <col min="20" max="20" width="9.21875" style="11" customWidth="1"/>
    <col min="21" max="21" width="8.88671875" style="11"/>
    <col min="22" max="22" width="16.44140625" style="11" customWidth="1"/>
    <col min="23" max="16384" width="8.88671875" style="11"/>
  </cols>
  <sheetData>
    <row r="1" spans="1:23" ht="18">
      <c r="A1" s="230" t="s">
        <v>24</v>
      </c>
      <c r="B1" s="116"/>
      <c r="C1" s="116"/>
      <c r="D1" s="116"/>
      <c r="E1" s="116"/>
      <c r="F1" s="116"/>
      <c r="G1" s="116"/>
      <c r="H1" s="116"/>
      <c r="I1" s="116"/>
      <c r="J1" s="117"/>
      <c r="K1" s="117"/>
      <c r="L1" s="117"/>
      <c r="M1" s="117"/>
      <c r="N1" s="117"/>
      <c r="O1" s="117"/>
      <c r="P1" s="117"/>
      <c r="Q1" s="117"/>
      <c r="R1" s="117"/>
      <c r="S1" s="117"/>
      <c r="T1" s="117"/>
      <c r="U1" s="117"/>
      <c r="V1" s="117"/>
      <c r="W1" s="117"/>
    </row>
    <row r="2" spans="1:23" ht="15.75">
      <c r="A2" s="251" t="s">
        <v>151</v>
      </c>
      <c r="B2" s="252"/>
      <c r="C2" s="252"/>
      <c r="D2" s="252"/>
      <c r="E2" s="252"/>
      <c r="F2" s="252"/>
      <c r="G2" s="252"/>
      <c r="H2" s="252"/>
      <c r="I2" s="252"/>
      <c r="J2" s="253"/>
      <c r="K2" s="253"/>
      <c r="L2" s="253"/>
      <c r="M2" s="253"/>
      <c r="N2" s="253"/>
      <c r="O2" s="253"/>
      <c r="P2" s="253"/>
      <c r="Q2" s="253"/>
      <c r="R2" s="253"/>
      <c r="S2" s="253"/>
      <c r="T2" s="253"/>
      <c r="U2" s="79" t="s">
        <v>70</v>
      </c>
      <c r="V2" s="79" t="s">
        <v>49</v>
      </c>
      <c r="W2" s="79" t="s">
        <v>71</v>
      </c>
    </row>
    <row r="3" spans="1:23" ht="15">
      <c r="A3" s="7" t="s">
        <v>50</v>
      </c>
      <c r="B3" s="1"/>
      <c r="C3" s="1"/>
      <c r="D3" s="1"/>
      <c r="E3" s="1"/>
      <c r="F3" s="1"/>
      <c r="G3" s="1"/>
      <c r="H3" s="1"/>
      <c r="I3" s="1"/>
    </row>
    <row r="4" spans="1:23" ht="15.75">
      <c r="A4" s="124" t="s">
        <v>51</v>
      </c>
      <c r="B4" s="1"/>
      <c r="C4" s="1"/>
      <c r="D4" s="1"/>
      <c r="E4" s="1"/>
      <c r="F4" s="1"/>
      <c r="G4" s="1"/>
      <c r="H4" s="1"/>
      <c r="I4" s="1"/>
    </row>
    <row r="5" spans="1:23" ht="15">
      <c r="A5" s="51" t="s">
        <v>114</v>
      </c>
      <c r="B5" s="1"/>
      <c r="C5" s="1"/>
      <c r="D5" s="1"/>
      <c r="E5" s="1"/>
      <c r="F5" s="1"/>
      <c r="G5" s="1"/>
      <c r="H5" s="1"/>
      <c r="I5" s="1"/>
    </row>
    <row r="6" spans="1:23" ht="15">
      <c r="A6" s="51" t="s">
        <v>52</v>
      </c>
      <c r="B6" s="1"/>
      <c r="C6" s="1"/>
      <c r="D6" s="1"/>
      <c r="E6" s="1"/>
      <c r="F6" s="1"/>
      <c r="G6" s="1"/>
      <c r="H6" s="1"/>
      <c r="I6" s="1"/>
    </row>
    <row r="7" spans="1:23" ht="15">
      <c r="A7" s="51" t="s">
        <v>53</v>
      </c>
      <c r="B7" s="1"/>
      <c r="C7" s="1"/>
      <c r="D7" s="1"/>
      <c r="E7" s="1"/>
      <c r="F7" s="1"/>
      <c r="G7" s="1"/>
      <c r="H7" s="1"/>
      <c r="I7" s="1"/>
    </row>
    <row r="8" spans="1:23" ht="15.75">
      <c r="A8" s="7" t="s">
        <v>152</v>
      </c>
      <c r="B8" s="1"/>
      <c r="C8" s="1"/>
      <c r="D8" s="1"/>
      <c r="E8" s="1"/>
      <c r="F8" s="1"/>
      <c r="G8" s="1"/>
      <c r="H8" s="1"/>
      <c r="I8" s="1"/>
    </row>
    <row r="9" spans="1:23" ht="15">
      <c r="A9" s="7"/>
      <c r="B9" s="1"/>
      <c r="C9" s="1"/>
      <c r="D9" s="1"/>
      <c r="E9" s="1"/>
      <c r="F9" s="1"/>
      <c r="G9" s="1"/>
      <c r="H9" s="1"/>
      <c r="I9" s="1"/>
    </row>
    <row r="10" spans="1:23" ht="16.5" customHeight="1">
      <c r="A10" s="7"/>
      <c r="B10" s="313" t="s">
        <v>62</v>
      </c>
      <c r="C10" s="313"/>
      <c r="D10" s="313"/>
      <c r="E10" s="313"/>
      <c r="F10" s="313"/>
      <c r="G10" s="313"/>
      <c r="H10" s="313"/>
      <c r="I10" s="313"/>
      <c r="J10" s="313"/>
      <c r="K10" s="313"/>
      <c r="L10" s="313"/>
      <c r="M10" s="313"/>
      <c r="N10" s="313"/>
      <c r="O10" s="313"/>
      <c r="P10" s="313"/>
      <c r="Q10" s="313"/>
      <c r="R10" s="313"/>
      <c r="S10" s="313"/>
      <c r="T10" s="50"/>
    </row>
    <row r="11" spans="1:23">
      <c r="A11" s="77"/>
      <c r="B11" s="310" t="s">
        <v>17</v>
      </c>
      <c r="C11" s="310"/>
      <c r="D11" s="310"/>
      <c r="E11" s="310"/>
      <c r="F11" s="310"/>
      <c r="G11" s="310"/>
      <c r="H11" s="310"/>
      <c r="I11" s="310"/>
      <c r="J11" s="310"/>
      <c r="K11" s="310"/>
      <c r="L11" s="310"/>
      <c r="M11" s="310"/>
      <c r="N11" s="310"/>
      <c r="O11" s="311"/>
      <c r="P11" s="317" t="s">
        <v>18</v>
      </c>
      <c r="Q11" s="308"/>
      <c r="R11" s="308"/>
      <c r="S11" s="308"/>
    </row>
    <row r="12" spans="1:23" s="57" customFormat="1" ht="25.5">
      <c r="A12" s="56" t="s">
        <v>0</v>
      </c>
      <c r="B12" s="52">
        <v>2005</v>
      </c>
      <c r="C12" s="52">
        <v>2006</v>
      </c>
      <c r="D12" s="52">
        <v>2007</v>
      </c>
      <c r="E12" s="52">
        <v>2008</v>
      </c>
      <c r="F12" s="52">
        <v>2009</v>
      </c>
      <c r="G12" s="49" t="s">
        <v>54</v>
      </c>
      <c r="H12" s="49">
        <v>2010</v>
      </c>
      <c r="I12" s="49">
        <v>2011</v>
      </c>
      <c r="J12" s="49">
        <v>2012</v>
      </c>
      <c r="K12" s="49">
        <v>2013</v>
      </c>
      <c r="L12" s="49">
        <v>2014</v>
      </c>
      <c r="M12" s="49" t="s">
        <v>55</v>
      </c>
      <c r="N12" s="49">
        <v>2015</v>
      </c>
      <c r="O12" s="54">
        <v>2016</v>
      </c>
      <c r="P12" s="52">
        <v>2021</v>
      </c>
      <c r="Q12" s="111">
        <v>2022</v>
      </c>
      <c r="R12" s="111">
        <v>2030</v>
      </c>
      <c r="S12" s="52">
        <v>2041</v>
      </c>
    </row>
    <row r="13" spans="1:23" s="1" customFormat="1" ht="15.75" customHeight="1">
      <c r="A13" s="353" t="s">
        <v>1</v>
      </c>
      <c r="B13" s="55">
        <v>162</v>
      </c>
      <c r="C13" s="55">
        <v>195</v>
      </c>
      <c r="D13" s="55">
        <v>185</v>
      </c>
      <c r="E13" s="55">
        <v>164</v>
      </c>
      <c r="F13" s="55">
        <v>173</v>
      </c>
      <c r="G13" s="341">
        <v>176</v>
      </c>
      <c r="H13" s="341">
        <v>156</v>
      </c>
      <c r="I13" s="341">
        <v>169</v>
      </c>
      <c r="J13" s="341">
        <v>151</v>
      </c>
      <c r="K13" s="341">
        <v>133</v>
      </c>
      <c r="L13" s="341">
        <v>98</v>
      </c>
      <c r="M13" s="341">
        <v>141</v>
      </c>
      <c r="N13" s="341">
        <v>99</v>
      </c>
      <c r="O13" s="343">
        <v>122</v>
      </c>
      <c r="P13" s="342">
        <v>72</v>
      </c>
      <c r="Q13" s="342">
        <v>62</v>
      </c>
      <c r="R13" s="342">
        <v>42</v>
      </c>
      <c r="S13" s="342">
        <v>0</v>
      </c>
    </row>
    <row r="14" spans="1:23" s="1" customFormat="1" ht="15.75" customHeight="1">
      <c r="A14" s="66"/>
      <c r="B14" s="55"/>
      <c r="C14" s="55"/>
      <c r="D14" s="55"/>
      <c r="E14" s="55"/>
      <c r="F14" s="55"/>
      <c r="G14" s="55"/>
      <c r="H14" s="55"/>
      <c r="I14" s="55"/>
      <c r="J14" s="55"/>
      <c r="K14" s="55"/>
      <c r="L14" s="55"/>
      <c r="M14" s="55"/>
      <c r="N14" s="55"/>
      <c r="O14" s="55"/>
      <c r="P14" s="10"/>
      <c r="Q14" s="10"/>
      <c r="R14" s="10"/>
      <c r="S14" s="10"/>
    </row>
    <row r="15" spans="1:23" s="57" customFormat="1" ht="15" customHeight="1">
      <c r="A15" s="11"/>
      <c r="B15" s="11"/>
      <c r="C15" s="11"/>
      <c r="D15" s="11"/>
      <c r="E15" s="11"/>
      <c r="F15" s="11"/>
      <c r="G15" s="11"/>
      <c r="H15" s="11"/>
      <c r="I15" s="11"/>
      <c r="J15" s="11"/>
      <c r="K15" s="11"/>
      <c r="L15" s="11"/>
      <c r="M15" s="11"/>
      <c r="N15" s="11"/>
      <c r="O15" s="11"/>
      <c r="P15" s="11"/>
      <c r="Q15" s="11"/>
      <c r="R15" s="11"/>
      <c r="S15" s="11"/>
    </row>
    <row r="16" spans="1:23" s="57" customFormat="1" ht="15" customHeight="1">
      <c r="A16" s="102" t="s">
        <v>110</v>
      </c>
      <c r="B16" s="11"/>
      <c r="C16" s="11"/>
      <c r="D16" s="11"/>
      <c r="E16" s="11"/>
      <c r="F16" s="11"/>
      <c r="G16" s="11"/>
      <c r="H16" s="11"/>
      <c r="I16" s="11"/>
      <c r="J16" s="11"/>
      <c r="K16" s="11"/>
      <c r="L16" s="11"/>
      <c r="M16" s="11"/>
      <c r="N16" s="11"/>
      <c r="O16" s="11"/>
      <c r="P16" s="11"/>
      <c r="Q16" s="11"/>
      <c r="R16" s="11"/>
      <c r="S16" s="11"/>
      <c r="T16" s="58"/>
    </row>
    <row r="17" spans="1:20" s="57" customFormat="1" ht="15" customHeight="1">
      <c r="A17" s="11"/>
      <c r="B17" s="11"/>
      <c r="C17" s="11"/>
      <c r="D17" s="11"/>
      <c r="E17" s="11"/>
      <c r="F17" s="11"/>
      <c r="G17" s="11"/>
      <c r="H17" s="11"/>
      <c r="I17" s="11"/>
      <c r="J17" s="11"/>
      <c r="K17" s="11"/>
      <c r="L17" s="11"/>
      <c r="M17" s="11"/>
      <c r="N17" s="11"/>
      <c r="O17" s="11"/>
      <c r="P17" s="11"/>
      <c r="Q17" s="11"/>
      <c r="R17" s="11"/>
      <c r="S17" s="11"/>
    </row>
    <row r="18" spans="1:20" s="57" customFormat="1" ht="15" customHeight="1">
      <c r="A18" s="328" t="s">
        <v>178</v>
      </c>
      <c r="B18" s="329"/>
      <c r="C18" s="329"/>
      <c r="D18" s="329"/>
      <c r="E18" s="329"/>
      <c r="F18" s="329"/>
      <c r="G18" s="329"/>
      <c r="H18" s="329"/>
      <c r="I18" s="329"/>
      <c r="J18" s="329"/>
      <c r="K18" s="329"/>
      <c r="L18" s="329"/>
      <c r="M18" s="329"/>
      <c r="N18" s="329"/>
      <c r="O18" s="329"/>
      <c r="P18" s="329"/>
      <c r="Q18" s="329"/>
      <c r="R18" s="329"/>
      <c r="S18" s="329"/>
      <c r="T18" s="28"/>
    </row>
    <row r="19" spans="1:20" s="57" customFormat="1" ht="15" customHeight="1">
      <c r="A19" s="329"/>
      <c r="B19" s="329"/>
      <c r="C19" s="329"/>
      <c r="D19" s="329"/>
      <c r="E19" s="329"/>
      <c r="F19" s="329"/>
      <c r="G19" s="329"/>
      <c r="H19" s="329"/>
      <c r="I19" s="329"/>
      <c r="J19" s="329"/>
      <c r="K19" s="329"/>
      <c r="L19" s="329"/>
      <c r="M19" s="329"/>
      <c r="N19" s="329"/>
      <c r="O19" s="329"/>
      <c r="P19" s="329"/>
      <c r="Q19" s="329"/>
      <c r="R19" s="329"/>
      <c r="S19" s="329"/>
    </row>
    <row r="20" spans="1:20" s="57" customFormat="1" ht="15" customHeight="1">
      <c r="A20" s="11"/>
      <c r="B20" s="11"/>
      <c r="C20" s="11"/>
      <c r="D20" s="11"/>
      <c r="E20" s="11"/>
      <c r="F20" s="11"/>
      <c r="G20" s="11"/>
      <c r="H20" s="11"/>
      <c r="I20" s="11"/>
      <c r="J20" s="11"/>
      <c r="K20" s="11"/>
      <c r="L20" s="11"/>
      <c r="M20" s="11"/>
      <c r="N20" s="11"/>
      <c r="O20" s="11"/>
      <c r="P20" s="11"/>
      <c r="Q20" s="11"/>
      <c r="R20" s="11"/>
      <c r="S20" s="11"/>
    </row>
    <row r="21" spans="1:20" s="57" customFormat="1" ht="15" customHeight="1">
      <c r="A21" s="22" t="s">
        <v>111</v>
      </c>
      <c r="B21" s="11"/>
      <c r="C21" s="11"/>
      <c r="D21" s="11"/>
      <c r="E21" s="11"/>
      <c r="F21" s="11"/>
      <c r="G21" s="11"/>
      <c r="H21" s="11"/>
      <c r="I21" s="11"/>
      <c r="J21" s="11"/>
      <c r="K21" s="11"/>
      <c r="L21" s="11"/>
      <c r="M21" s="11"/>
      <c r="N21" s="11"/>
      <c r="O21" s="11"/>
      <c r="P21" s="11"/>
      <c r="Q21" s="11"/>
      <c r="R21" s="11"/>
      <c r="S21" s="11"/>
      <c r="T21" s="59"/>
    </row>
    <row r="22" spans="1:20" s="57" customFormat="1" ht="15" customHeight="1">
      <c r="A22" s="103" t="s">
        <v>112</v>
      </c>
      <c r="B22" s="11"/>
      <c r="C22" s="11"/>
      <c r="D22" s="11"/>
      <c r="E22" s="11"/>
      <c r="F22" s="11"/>
      <c r="G22" s="11"/>
      <c r="H22" s="11"/>
      <c r="I22" s="11"/>
      <c r="J22" s="11"/>
      <c r="K22" s="11"/>
      <c r="L22" s="11"/>
      <c r="M22" s="11"/>
      <c r="N22" s="11"/>
      <c r="O22" s="11"/>
      <c r="P22" s="11"/>
      <c r="Q22" s="11"/>
      <c r="R22" s="11"/>
      <c r="S22" s="11"/>
      <c r="T22" s="59"/>
    </row>
    <row r="23" spans="1:20" s="57" customFormat="1" ht="15" customHeight="1">
      <c r="A23" s="103" t="s">
        <v>198</v>
      </c>
      <c r="B23" s="11"/>
      <c r="C23" s="11"/>
      <c r="D23" s="11"/>
      <c r="E23" s="11"/>
      <c r="F23" s="11"/>
      <c r="G23" s="11"/>
      <c r="H23" s="11"/>
      <c r="I23" s="11"/>
      <c r="J23" s="11"/>
      <c r="K23" s="11"/>
      <c r="L23" s="11"/>
      <c r="M23" s="11"/>
      <c r="N23" s="11"/>
      <c r="O23" s="11"/>
      <c r="P23" s="11"/>
      <c r="Q23" s="11"/>
      <c r="R23" s="11"/>
      <c r="S23" s="11"/>
    </row>
    <row r="24" spans="1:20" s="57" customFormat="1" ht="15" customHeight="1">
      <c r="A24" s="11"/>
      <c r="B24" s="11"/>
      <c r="C24" s="11"/>
      <c r="D24" s="11"/>
      <c r="E24" s="11"/>
      <c r="F24" s="11"/>
      <c r="G24" s="11"/>
      <c r="H24" s="11"/>
      <c r="I24" s="11"/>
      <c r="J24" s="11"/>
      <c r="K24" s="11"/>
      <c r="L24" s="11"/>
      <c r="M24" s="11"/>
      <c r="N24" s="11"/>
      <c r="O24" s="11"/>
      <c r="P24" s="11"/>
      <c r="Q24" s="11"/>
      <c r="R24" s="11"/>
      <c r="S24" s="11"/>
    </row>
    <row r="25" spans="1:20" s="57" customFormat="1" ht="15" customHeight="1">
      <c r="A25" s="11" t="s">
        <v>66</v>
      </c>
      <c r="B25" s="11"/>
      <c r="C25" s="11"/>
      <c r="D25" s="11"/>
      <c r="E25" s="11"/>
      <c r="F25" s="11"/>
      <c r="G25" s="11"/>
      <c r="H25" s="11"/>
      <c r="I25" s="11"/>
      <c r="J25" s="11"/>
      <c r="K25" s="11"/>
      <c r="L25" s="11"/>
      <c r="M25" s="11"/>
      <c r="N25" s="11"/>
      <c r="O25" s="11"/>
      <c r="P25" s="11"/>
      <c r="Q25" s="11"/>
      <c r="R25" s="11"/>
      <c r="S25" s="11"/>
    </row>
    <row r="26" spans="1:20" s="57" customFormat="1" ht="15" customHeight="1">
      <c r="A26" s="11" t="s">
        <v>212</v>
      </c>
      <c r="B26" s="11"/>
      <c r="C26" s="11"/>
      <c r="D26" s="11"/>
      <c r="E26" s="11"/>
      <c r="F26" s="11"/>
      <c r="G26" s="11"/>
      <c r="H26" s="11"/>
      <c r="I26" s="11"/>
      <c r="J26" s="11"/>
      <c r="K26" s="11"/>
      <c r="L26" s="11"/>
      <c r="M26" s="11"/>
      <c r="N26" s="11"/>
      <c r="O26" s="11"/>
      <c r="P26" s="11"/>
      <c r="Q26" s="11"/>
      <c r="R26" s="11"/>
      <c r="S26" s="11"/>
    </row>
    <row r="27" spans="1:20" s="57" customFormat="1" ht="15" customHeight="1">
      <c r="A27" s="11"/>
      <c r="B27" s="11"/>
      <c r="C27" s="11"/>
      <c r="D27" s="11"/>
      <c r="E27" s="11"/>
      <c r="F27" s="11"/>
      <c r="G27" s="11"/>
      <c r="H27" s="11"/>
      <c r="I27" s="11"/>
      <c r="J27" s="11"/>
      <c r="K27" s="11"/>
      <c r="L27" s="11"/>
      <c r="M27" s="11"/>
      <c r="N27" s="11"/>
      <c r="O27" s="11"/>
      <c r="P27" s="11"/>
      <c r="Q27" s="11"/>
      <c r="R27" s="11"/>
      <c r="S27" s="11"/>
    </row>
    <row r="28" spans="1:20" s="57" customFormat="1" ht="15" customHeight="1">
      <c r="A28" s="11"/>
      <c r="B28" s="11"/>
      <c r="C28" s="11"/>
      <c r="D28" s="11"/>
      <c r="E28" s="11"/>
      <c r="F28" s="11"/>
      <c r="G28" s="11"/>
      <c r="H28" s="11"/>
      <c r="I28" s="11"/>
      <c r="J28" s="11"/>
      <c r="K28" s="11"/>
      <c r="L28" s="11"/>
      <c r="M28" s="11"/>
      <c r="N28" s="11"/>
      <c r="O28" s="11"/>
      <c r="P28" s="11"/>
      <c r="Q28" s="11"/>
      <c r="R28" s="11"/>
      <c r="S28" s="11"/>
    </row>
    <row r="29" spans="1:20" s="1" customFormat="1" ht="15" customHeight="1">
      <c r="A29" s="11"/>
      <c r="B29" s="11"/>
      <c r="C29" s="11"/>
      <c r="D29" s="11"/>
      <c r="E29" s="11"/>
      <c r="F29" s="11"/>
      <c r="G29" s="11"/>
      <c r="H29" s="11"/>
      <c r="I29" s="11"/>
      <c r="J29" s="11"/>
      <c r="K29" s="11"/>
      <c r="L29" s="11"/>
      <c r="M29" s="11"/>
      <c r="N29" s="11"/>
      <c r="O29" s="11"/>
      <c r="P29" s="11"/>
      <c r="Q29" s="11"/>
      <c r="R29" s="11"/>
      <c r="S29" s="11"/>
    </row>
    <row r="30" spans="1:20" s="57" customFormat="1" ht="15" customHeight="1">
      <c r="A30" s="11"/>
      <c r="B30" s="11"/>
      <c r="C30" s="11"/>
      <c r="D30" s="11"/>
      <c r="E30" s="11"/>
      <c r="F30" s="11"/>
      <c r="G30" s="11"/>
      <c r="H30" s="11"/>
      <c r="I30" s="11"/>
      <c r="J30" s="11"/>
      <c r="K30" s="11"/>
      <c r="L30" s="11"/>
      <c r="M30" s="11"/>
      <c r="N30" s="11"/>
      <c r="O30" s="11"/>
      <c r="P30" s="11"/>
      <c r="Q30" s="11"/>
      <c r="R30" s="11"/>
      <c r="S30" s="11"/>
    </row>
    <row r="31" spans="1:20" s="57" customFormat="1" ht="15" customHeight="1">
      <c r="A31" s="11"/>
      <c r="B31" s="11"/>
      <c r="C31" s="11"/>
      <c r="D31" s="11"/>
      <c r="E31" s="11"/>
      <c r="F31" s="11"/>
      <c r="G31" s="11"/>
      <c r="H31" s="11"/>
      <c r="I31" s="11"/>
      <c r="J31" s="11"/>
      <c r="K31" s="11"/>
      <c r="L31" s="11"/>
      <c r="M31" s="11"/>
      <c r="N31" s="11"/>
      <c r="O31" s="11"/>
      <c r="P31" s="11"/>
      <c r="Q31" s="11"/>
      <c r="R31" s="11"/>
      <c r="S31" s="11"/>
    </row>
    <row r="32" spans="1:20" s="57" customFormat="1" ht="15" customHeight="1">
      <c r="A32" s="11"/>
      <c r="B32" s="11"/>
      <c r="C32" s="11"/>
      <c r="D32" s="11"/>
      <c r="E32" s="11"/>
      <c r="F32" s="11"/>
      <c r="G32" s="11"/>
      <c r="H32" s="11"/>
      <c r="I32" s="11"/>
      <c r="J32" s="11"/>
      <c r="K32" s="11"/>
      <c r="L32" s="11"/>
      <c r="M32" s="11"/>
      <c r="N32" s="11"/>
      <c r="O32" s="11"/>
      <c r="P32" s="11"/>
      <c r="Q32" s="11"/>
      <c r="R32" s="11"/>
      <c r="S32" s="11"/>
    </row>
    <row r="33" spans="1:19" s="57" customFormat="1" ht="15" customHeight="1">
      <c r="A33" s="11"/>
      <c r="B33" s="11"/>
      <c r="C33" s="11"/>
      <c r="D33" s="11"/>
      <c r="E33" s="11"/>
      <c r="F33" s="11"/>
      <c r="G33" s="11"/>
      <c r="H33" s="11"/>
      <c r="I33" s="11"/>
      <c r="J33" s="11"/>
      <c r="K33" s="11"/>
      <c r="L33" s="11"/>
      <c r="M33" s="11"/>
      <c r="N33" s="11"/>
      <c r="O33" s="11"/>
      <c r="P33" s="11"/>
      <c r="Q33" s="11"/>
      <c r="R33" s="11"/>
      <c r="S33" s="11"/>
    </row>
    <row r="34" spans="1:19" s="57" customFormat="1" ht="15" customHeight="1">
      <c r="A34" s="11"/>
      <c r="B34" s="11"/>
      <c r="C34" s="11"/>
      <c r="D34" s="11"/>
      <c r="E34" s="11"/>
      <c r="F34" s="11"/>
      <c r="G34" s="11"/>
      <c r="H34" s="11"/>
      <c r="I34" s="11"/>
      <c r="J34" s="11"/>
      <c r="K34" s="11"/>
      <c r="L34" s="11"/>
      <c r="M34" s="11"/>
      <c r="N34" s="11"/>
      <c r="O34" s="11"/>
      <c r="P34" s="11"/>
      <c r="Q34" s="11"/>
      <c r="R34" s="11"/>
      <c r="S34" s="11"/>
    </row>
    <row r="35" spans="1:19" s="57" customFormat="1" ht="15" customHeight="1">
      <c r="A35" s="11"/>
      <c r="B35" s="11"/>
      <c r="C35" s="11"/>
      <c r="D35" s="11"/>
      <c r="E35" s="11"/>
      <c r="F35" s="11"/>
      <c r="G35" s="11"/>
      <c r="H35" s="11"/>
      <c r="I35" s="11"/>
      <c r="J35" s="11"/>
      <c r="K35" s="11"/>
      <c r="L35" s="11"/>
      <c r="M35" s="11"/>
      <c r="N35" s="11"/>
      <c r="O35" s="11"/>
      <c r="P35" s="11"/>
      <c r="Q35" s="11"/>
      <c r="R35" s="11"/>
      <c r="S35" s="11"/>
    </row>
    <row r="36" spans="1:19" s="57" customFormat="1" ht="15" customHeight="1">
      <c r="A36" s="11"/>
      <c r="B36" s="11"/>
      <c r="C36" s="11"/>
      <c r="D36" s="11"/>
      <c r="E36" s="11"/>
      <c r="F36" s="11"/>
      <c r="G36" s="11"/>
      <c r="H36" s="11"/>
      <c r="I36" s="11"/>
      <c r="J36" s="11"/>
      <c r="K36" s="11"/>
      <c r="L36" s="11"/>
      <c r="M36" s="11"/>
      <c r="N36" s="11"/>
      <c r="O36" s="11"/>
      <c r="P36" s="11"/>
      <c r="Q36" s="11"/>
      <c r="R36" s="11"/>
      <c r="S36" s="11"/>
    </row>
    <row r="37" spans="1:19" s="57" customFormat="1" ht="15" customHeight="1">
      <c r="A37" s="11"/>
      <c r="B37" s="11"/>
      <c r="C37" s="11"/>
      <c r="D37" s="11"/>
      <c r="E37" s="11"/>
      <c r="F37" s="11"/>
      <c r="G37" s="11"/>
      <c r="H37" s="11"/>
      <c r="I37" s="11"/>
      <c r="J37" s="11"/>
      <c r="K37" s="11"/>
      <c r="L37" s="11"/>
      <c r="M37" s="11"/>
      <c r="N37" s="11"/>
      <c r="O37" s="11"/>
      <c r="P37" s="11"/>
      <c r="Q37" s="11"/>
      <c r="R37" s="11"/>
      <c r="S37" s="11"/>
    </row>
    <row r="38" spans="1:19" s="57" customFormat="1" ht="15" customHeight="1">
      <c r="A38" s="11"/>
      <c r="B38" s="11"/>
      <c r="C38" s="11"/>
      <c r="D38" s="11"/>
      <c r="E38" s="11"/>
      <c r="F38" s="11"/>
      <c r="G38" s="11"/>
      <c r="H38" s="11"/>
      <c r="I38" s="11"/>
      <c r="J38" s="11"/>
      <c r="K38" s="11"/>
      <c r="L38" s="11"/>
      <c r="M38" s="11"/>
      <c r="N38" s="11"/>
      <c r="O38" s="11"/>
      <c r="P38" s="11"/>
      <c r="Q38" s="11"/>
      <c r="R38" s="11"/>
      <c r="S38" s="11"/>
    </row>
    <row r="39" spans="1:19" s="57" customFormat="1" ht="15" customHeight="1">
      <c r="A39" s="11"/>
      <c r="B39" s="11"/>
      <c r="C39" s="11"/>
      <c r="D39" s="11"/>
      <c r="E39" s="11"/>
      <c r="F39" s="11"/>
      <c r="G39" s="11"/>
      <c r="H39" s="11"/>
      <c r="I39" s="11"/>
      <c r="J39" s="11"/>
      <c r="K39" s="11"/>
      <c r="L39" s="11"/>
      <c r="M39" s="11"/>
      <c r="N39" s="11"/>
      <c r="O39" s="11"/>
      <c r="P39" s="11"/>
      <c r="Q39" s="11"/>
      <c r="R39" s="11"/>
      <c r="S39" s="11"/>
    </row>
    <row r="40" spans="1:19" s="57" customFormat="1" ht="15" customHeight="1">
      <c r="A40" s="11"/>
      <c r="B40" s="11"/>
      <c r="C40" s="11"/>
      <c r="D40" s="11"/>
      <c r="E40" s="11"/>
      <c r="F40" s="11"/>
      <c r="G40" s="11"/>
      <c r="H40" s="11"/>
      <c r="I40" s="11"/>
      <c r="J40" s="11"/>
      <c r="K40" s="11"/>
      <c r="L40" s="11"/>
      <c r="M40" s="11"/>
      <c r="N40" s="11"/>
      <c r="O40" s="11"/>
      <c r="P40" s="11"/>
      <c r="Q40" s="11"/>
      <c r="R40" s="11"/>
      <c r="S40" s="11"/>
    </row>
    <row r="41" spans="1:19" s="57" customFormat="1" ht="15" customHeight="1">
      <c r="A41" s="11"/>
      <c r="B41" s="11"/>
      <c r="C41" s="11"/>
      <c r="D41" s="11"/>
      <c r="E41" s="11"/>
      <c r="F41" s="11"/>
      <c r="G41" s="11"/>
      <c r="H41" s="11"/>
      <c r="I41" s="11"/>
      <c r="J41" s="11"/>
      <c r="K41" s="11"/>
      <c r="L41" s="11"/>
      <c r="M41" s="11"/>
      <c r="N41" s="11"/>
      <c r="O41" s="11"/>
      <c r="P41" s="11"/>
      <c r="Q41" s="11"/>
      <c r="R41" s="11"/>
      <c r="S41" s="11"/>
    </row>
    <row r="42" spans="1:19" s="57" customFormat="1" ht="15" customHeight="1">
      <c r="A42" s="11"/>
      <c r="B42" s="11"/>
      <c r="C42" s="11"/>
      <c r="D42" s="11"/>
      <c r="E42" s="11"/>
      <c r="F42" s="11"/>
      <c r="G42" s="11"/>
      <c r="H42" s="11"/>
      <c r="I42" s="11"/>
      <c r="J42" s="11"/>
      <c r="K42" s="11"/>
      <c r="L42" s="11"/>
      <c r="M42" s="11"/>
      <c r="N42" s="11"/>
      <c r="O42" s="11"/>
      <c r="P42" s="11"/>
      <c r="Q42" s="11"/>
      <c r="R42" s="11"/>
      <c r="S42" s="11"/>
    </row>
    <row r="43" spans="1:19" s="57" customFormat="1" ht="15" customHeight="1">
      <c r="A43" s="11"/>
      <c r="B43" s="11"/>
      <c r="C43" s="11"/>
      <c r="D43" s="11"/>
      <c r="E43" s="11"/>
      <c r="F43" s="11"/>
      <c r="G43" s="11"/>
      <c r="H43" s="11"/>
      <c r="I43" s="11"/>
      <c r="J43" s="11"/>
      <c r="K43" s="11"/>
      <c r="L43" s="11"/>
      <c r="M43" s="11"/>
      <c r="N43" s="11"/>
      <c r="O43" s="11"/>
      <c r="P43" s="11"/>
      <c r="Q43" s="11"/>
      <c r="R43" s="11"/>
      <c r="S43" s="11"/>
    </row>
    <row r="44" spans="1:19" s="57" customFormat="1" ht="15" customHeight="1">
      <c r="A44" s="11"/>
      <c r="B44" s="11"/>
      <c r="C44" s="11"/>
      <c r="D44" s="11"/>
      <c r="E44" s="11"/>
      <c r="F44" s="11"/>
      <c r="G44" s="11"/>
      <c r="H44" s="11"/>
      <c r="I44" s="11"/>
      <c r="J44" s="11"/>
      <c r="K44" s="11"/>
      <c r="L44" s="11"/>
      <c r="M44" s="11"/>
      <c r="N44" s="11"/>
      <c r="O44" s="11"/>
      <c r="P44" s="11"/>
      <c r="Q44" s="11"/>
      <c r="R44" s="11"/>
      <c r="S44" s="11"/>
    </row>
    <row r="45" spans="1:19" s="57" customFormat="1" ht="15" customHeight="1">
      <c r="A45" s="11"/>
      <c r="B45" s="11"/>
      <c r="C45" s="11"/>
      <c r="D45" s="11"/>
      <c r="E45" s="11"/>
      <c r="F45" s="11"/>
      <c r="G45" s="11"/>
      <c r="H45" s="11"/>
      <c r="I45" s="11"/>
      <c r="J45" s="11"/>
      <c r="K45" s="11"/>
      <c r="L45" s="11"/>
      <c r="M45" s="11"/>
      <c r="N45" s="11"/>
      <c r="O45" s="11"/>
      <c r="P45" s="11"/>
      <c r="Q45" s="11"/>
      <c r="R45" s="11"/>
      <c r="S45" s="11"/>
    </row>
    <row r="46" spans="1:19" s="57" customFormat="1" ht="15" customHeight="1">
      <c r="A46" s="11"/>
      <c r="B46" s="11"/>
      <c r="C46" s="11"/>
      <c r="D46" s="11"/>
      <c r="E46" s="11"/>
      <c r="F46" s="11"/>
      <c r="G46" s="11"/>
      <c r="H46" s="11"/>
      <c r="I46" s="11"/>
      <c r="J46" s="11"/>
      <c r="K46" s="11"/>
      <c r="L46" s="11"/>
      <c r="M46" s="11"/>
      <c r="N46" s="11"/>
      <c r="O46" s="11"/>
      <c r="P46" s="11"/>
      <c r="Q46" s="11"/>
      <c r="R46" s="11"/>
      <c r="S46" s="11"/>
    </row>
    <row r="47" spans="1:19" s="57" customFormat="1" ht="15" customHeight="1">
      <c r="A47" s="11"/>
      <c r="B47" s="11"/>
      <c r="C47" s="11"/>
      <c r="D47" s="11"/>
      <c r="E47" s="11"/>
      <c r="F47" s="11"/>
      <c r="G47" s="11"/>
      <c r="H47" s="11"/>
      <c r="I47" s="11"/>
      <c r="J47" s="11"/>
      <c r="K47" s="11"/>
      <c r="L47" s="11"/>
      <c r="M47" s="11"/>
      <c r="N47" s="11"/>
      <c r="O47" s="11"/>
      <c r="P47" s="11"/>
      <c r="Q47" s="11"/>
      <c r="R47" s="11"/>
      <c r="S47" s="11"/>
    </row>
    <row r="48" spans="1:19" s="57" customFormat="1" ht="15" customHeight="1">
      <c r="A48" s="11"/>
      <c r="B48" s="11"/>
      <c r="C48" s="11"/>
      <c r="D48" s="11"/>
      <c r="E48" s="11"/>
      <c r="F48" s="11"/>
      <c r="G48" s="11"/>
      <c r="H48" s="11"/>
      <c r="I48" s="11"/>
      <c r="J48" s="11"/>
      <c r="K48" s="11"/>
      <c r="L48" s="11"/>
      <c r="M48" s="11"/>
      <c r="N48" s="11"/>
      <c r="O48" s="11"/>
      <c r="P48" s="11"/>
      <c r="Q48" s="11"/>
      <c r="R48" s="11"/>
      <c r="S48" s="11"/>
    </row>
  </sheetData>
  <mergeCells count="4">
    <mergeCell ref="B10:S10"/>
    <mergeCell ref="B11:O11"/>
    <mergeCell ref="A18:S19"/>
    <mergeCell ref="P11:S11"/>
  </mergeCells>
  <hyperlinks>
    <hyperlink ref="V2" location="Contents!A1" display="Back to contents"/>
    <hyperlink ref="U2" location="'Outcome 1b cycle network access'!A1" display="Back"/>
    <hyperlink ref="W2" location="'Outcome 3a reduce traffic'!A1" display="Next"/>
    <hyperlink ref="A22" r:id="rId1"/>
    <hyperlink ref="A23" r:id="rId2"/>
  </hyperlinks>
  <pageMargins left="0.70866141732283472" right="0.70866141732283472" top="0.74803149606299213" bottom="0.74803149606299213" header="0.31496062992125984" footer="0.31496062992125984"/>
  <pageSetup paperSize="9" scale="54"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Y85"/>
  <sheetViews>
    <sheetView zoomScaleNormal="100" workbookViewId="0">
      <selection activeCell="S19" sqref="S19"/>
    </sheetView>
  </sheetViews>
  <sheetFormatPr defaultRowHeight="15" outlineLevelRow="1" outlineLevelCol="1"/>
  <cols>
    <col min="1" max="1" width="20.33203125" style="1" customWidth="1"/>
    <col min="2" max="14" width="8.109375" style="1" hidden="1" customWidth="1" outlineLevel="1"/>
    <col min="15" max="15" width="8.109375" style="1" customWidth="1" collapsed="1"/>
    <col min="16" max="17" width="8.109375" style="1" customWidth="1"/>
    <col min="18" max="19" width="11.21875" style="1" customWidth="1"/>
    <col min="20" max="20" width="8.88671875" style="1"/>
    <col min="21" max="21" width="10.44140625" style="1" customWidth="1"/>
    <col min="22" max="22" width="11.77734375" style="1" customWidth="1"/>
    <col min="23" max="23" width="8.88671875" style="1"/>
    <col min="24" max="24" width="15.44140625" style="1" customWidth="1"/>
    <col min="25" max="16384" width="8.88671875" style="1"/>
  </cols>
  <sheetData>
    <row r="1" spans="1:25" s="232" customFormat="1" ht="18">
      <c r="A1" s="230" t="s">
        <v>24</v>
      </c>
      <c r="B1" s="230"/>
      <c r="C1" s="230"/>
      <c r="D1" s="230"/>
      <c r="E1" s="230"/>
      <c r="F1" s="230"/>
      <c r="G1" s="230"/>
      <c r="H1" s="230"/>
      <c r="I1" s="230"/>
      <c r="J1" s="230"/>
      <c r="K1" s="230"/>
      <c r="L1" s="230"/>
      <c r="M1" s="230"/>
      <c r="N1" s="230"/>
      <c r="O1" s="231"/>
      <c r="P1" s="231"/>
      <c r="Q1" s="231"/>
      <c r="R1" s="231"/>
      <c r="S1" s="231"/>
      <c r="T1" s="231"/>
      <c r="U1" s="231"/>
      <c r="V1" s="231"/>
      <c r="W1" s="231"/>
      <c r="X1" s="231"/>
      <c r="Y1" s="231"/>
    </row>
    <row r="2" spans="1:25" ht="15.75">
      <c r="A2" s="247" t="s">
        <v>153</v>
      </c>
      <c r="B2" s="247"/>
      <c r="C2" s="247"/>
      <c r="D2" s="247"/>
      <c r="E2" s="247"/>
      <c r="F2" s="247"/>
      <c r="G2" s="247"/>
      <c r="H2" s="247"/>
      <c r="I2" s="247"/>
      <c r="J2" s="247"/>
      <c r="K2" s="247"/>
      <c r="L2" s="247"/>
      <c r="M2" s="247"/>
      <c r="N2" s="247"/>
      <c r="O2" s="248"/>
      <c r="P2" s="248"/>
      <c r="Q2" s="248"/>
      <c r="R2" s="248"/>
      <c r="S2" s="248"/>
      <c r="T2" s="248"/>
      <c r="U2" s="248"/>
      <c r="V2" s="248"/>
      <c r="W2" s="79" t="s">
        <v>70</v>
      </c>
      <c r="X2" s="79" t="s">
        <v>49</v>
      </c>
      <c r="Y2" s="79" t="s">
        <v>71</v>
      </c>
    </row>
    <row r="3" spans="1:25">
      <c r="A3" s="7" t="s">
        <v>29</v>
      </c>
      <c r="B3" s="7"/>
      <c r="C3" s="7"/>
      <c r="D3" s="7"/>
      <c r="E3" s="7"/>
      <c r="F3" s="7"/>
      <c r="G3" s="7"/>
      <c r="H3" s="7"/>
      <c r="I3" s="7"/>
      <c r="J3" s="7"/>
      <c r="K3" s="7"/>
      <c r="L3" s="7"/>
      <c r="M3" s="7"/>
      <c r="N3" s="7"/>
    </row>
    <row r="4" spans="1:25" ht="15.75">
      <c r="A4" s="7" t="s">
        <v>154</v>
      </c>
      <c r="B4" s="7"/>
      <c r="C4" s="7"/>
      <c r="D4" s="7"/>
      <c r="E4" s="7"/>
      <c r="F4" s="7"/>
      <c r="G4" s="7"/>
      <c r="H4" s="7"/>
      <c r="I4" s="7"/>
      <c r="J4" s="7"/>
      <c r="K4" s="7"/>
      <c r="L4" s="7"/>
      <c r="M4" s="7"/>
      <c r="N4" s="7"/>
    </row>
    <row r="5" spans="1:25" ht="15.75">
      <c r="A5" s="7" t="s">
        <v>155</v>
      </c>
      <c r="B5" s="7"/>
      <c r="C5" s="7"/>
      <c r="D5" s="7"/>
      <c r="E5" s="7"/>
      <c r="F5" s="7"/>
      <c r="G5" s="7"/>
      <c r="H5" s="7"/>
      <c r="I5" s="7"/>
      <c r="J5" s="7"/>
      <c r="K5" s="7"/>
      <c r="L5" s="7"/>
      <c r="M5" s="7"/>
      <c r="N5" s="7"/>
    </row>
    <row r="7" spans="1:25">
      <c r="A7" s="30"/>
      <c r="B7" s="30"/>
      <c r="C7" s="30"/>
      <c r="D7" s="30"/>
      <c r="E7" s="30"/>
      <c r="F7" s="30"/>
      <c r="G7" s="30"/>
      <c r="H7" s="30"/>
      <c r="I7" s="30"/>
      <c r="J7" s="30"/>
      <c r="K7" s="30"/>
      <c r="L7" s="30"/>
      <c r="M7" s="30"/>
      <c r="N7" s="30"/>
      <c r="O7" s="296" t="s">
        <v>86</v>
      </c>
      <c r="P7" s="296"/>
      <c r="Q7" s="296"/>
      <c r="R7" s="296"/>
      <c r="S7" s="296"/>
      <c r="T7" s="296"/>
      <c r="U7" s="296"/>
    </row>
    <row r="8" spans="1:25">
      <c r="B8" s="310" t="s">
        <v>17</v>
      </c>
      <c r="C8" s="310"/>
      <c r="D8" s="310"/>
      <c r="E8" s="310"/>
      <c r="F8" s="310"/>
      <c r="G8" s="310"/>
      <c r="H8" s="310"/>
      <c r="I8" s="310"/>
      <c r="J8" s="310"/>
      <c r="K8" s="310"/>
      <c r="L8" s="310"/>
      <c r="M8" s="310"/>
      <c r="N8" s="310"/>
      <c r="O8" s="310"/>
      <c r="P8" s="310"/>
      <c r="Q8" s="311"/>
      <c r="R8" s="76"/>
      <c r="S8" s="76"/>
      <c r="T8" s="308" t="s">
        <v>18</v>
      </c>
      <c r="U8" s="308"/>
    </row>
    <row r="9" spans="1:25" ht="38.25">
      <c r="A9" s="56" t="s">
        <v>0</v>
      </c>
      <c r="B9" s="34">
        <v>2001</v>
      </c>
      <c r="C9" s="34">
        <v>2002</v>
      </c>
      <c r="D9" s="34">
        <v>2003</v>
      </c>
      <c r="E9" s="34">
        <v>2004</v>
      </c>
      <c r="F9" s="34">
        <v>2005</v>
      </c>
      <c r="G9" s="34">
        <v>2006</v>
      </c>
      <c r="H9" s="34">
        <v>2007</v>
      </c>
      <c r="I9" s="34">
        <v>2008</v>
      </c>
      <c r="J9" s="34">
        <v>2009</v>
      </c>
      <c r="K9" s="34">
        <v>2010</v>
      </c>
      <c r="L9" s="34">
        <v>2011</v>
      </c>
      <c r="M9" s="34">
        <v>2012</v>
      </c>
      <c r="N9" s="34">
        <v>2013</v>
      </c>
      <c r="O9" s="34">
        <v>2014</v>
      </c>
      <c r="P9" s="34">
        <v>2015</v>
      </c>
      <c r="Q9" s="53">
        <v>2016</v>
      </c>
      <c r="R9" s="83" t="s">
        <v>80</v>
      </c>
      <c r="S9" s="84" t="s">
        <v>79</v>
      </c>
      <c r="T9" s="5">
        <v>2021</v>
      </c>
      <c r="U9" s="5">
        <v>2041</v>
      </c>
    </row>
    <row r="10" spans="1:25">
      <c r="A10" s="354" t="s">
        <v>1</v>
      </c>
      <c r="B10" s="67">
        <v>924</v>
      </c>
      <c r="C10" s="67">
        <v>907</v>
      </c>
      <c r="D10" s="67">
        <v>887</v>
      </c>
      <c r="E10" s="67">
        <v>855</v>
      </c>
      <c r="F10" s="67">
        <v>835</v>
      </c>
      <c r="G10" s="67">
        <v>832</v>
      </c>
      <c r="H10" s="67">
        <v>832</v>
      </c>
      <c r="I10" s="67">
        <v>807</v>
      </c>
      <c r="J10" s="67">
        <v>781</v>
      </c>
      <c r="K10" s="67">
        <v>756</v>
      </c>
      <c r="L10" s="67">
        <v>746</v>
      </c>
      <c r="M10" s="67">
        <v>718</v>
      </c>
      <c r="N10" s="67">
        <v>704</v>
      </c>
      <c r="O10" s="349">
        <v>716</v>
      </c>
      <c r="P10" s="349">
        <v>715</v>
      </c>
      <c r="Q10" s="350">
        <v>733</v>
      </c>
      <c r="R10" s="351">
        <v>0</v>
      </c>
      <c r="S10" s="351">
        <v>-0.15</v>
      </c>
      <c r="T10" s="68">
        <v>715</v>
      </c>
      <c r="U10" s="68">
        <v>608</v>
      </c>
      <c r="V10" s="27"/>
    </row>
    <row r="11" spans="1:25">
      <c r="A11" s="355"/>
      <c r="B11" s="67"/>
      <c r="C11" s="67"/>
      <c r="D11" s="67"/>
      <c r="E11" s="67"/>
      <c r="F11" s="67"/>
      <c r="G11" s="67"/>
      <c r="H11" s="67"/>
      <c r="I11" s="67"/>
      <c r="J11" s="67"/>
      <c r="K11" s="67"/>
      <c r="L11" s="67"/>
      <c r="M11" s="67"/>
      <c r="N11" s="67"/>
      <c r="O11" s="98"/>
      <c r="P11" s="98"/>
      <c r="Q11" s="99"/>
      <c r="R11" s="100"/>
      <c r="S11" s="352">
        <v>-0.2</v>
      </c>
      <c r="T11" s="100">
        <v>715</v>
      </c>
      <c r="U11" s="100">
        <v>572</v>
      </c>
      <c r="V11" s="27"/>
    </row>
    <row r="12" spans="1:25">
      <c r="A12" s="3"/>
      <c r="B12" s="3"/>
      <c r="C12" s="3"/>
      <c r="D12" s="3"/>
      <c r="E12" s="3"/>
      <c r="F12" s="3"/>
      <c r="G12" s="3"/>
      <c r="H12" s="3"/>
      <c r="I12" s="3"/>
      <c r="J12" s="3"/>
      <c r="K12" s="3"/>
      <c r="L12" s="3"/>
      <c r="M12" s="3"/>
      <c r="N12" s="3"/>
      <c r="O12" s="13"/>
      <c r="P12" s="13"/>
      <c r="Q12" s="13"/>
      <c r="R12" s="13"/>
      <c r="S12" s="13"/>
      <c r="V12" s="27"/>
    </row>
    <row r="13" spans="1:25">
      <c r="A13" s="6" t="s">
        <v>67</v>
      </c>
      <c r="B13" s="6"/>
      <c r="C13" s="6"/>
      <c r="D13" s="6"/>
      <c r="E13" s="6"/>
      <c r="F13" s="6"/>
      <c r="G13" s="6"/>
      <c r="H13" s="6"/>
      <c r="I13" s="6"/>
      <c r="J13" s="6"/>
      <c r="K13" s="6"/>
      <c r="L13" s="6"/>
      <c r="M13" s="6"/>
      <c r="N13" s="6"/>
      <c r="O13" s="6"/>
      <c r="V13" s="27"/>
    </row>
    <row r="14" spans="1:25">
      <c r="V14" s="27"/>
      <c r="W14" s="27"/>
    </row>
    <row r="15" spans="1:25">
      <c r="A15" s="6" t="s">
        <v>12</v>
      </c>
      <c r="B15" s="6"/>
      <c r="C15" s="6"/>
      <c r="D15" s="6"/>
      <c r="E15" s="6"/>
      <c r="F15" s="6"/>
      <c r="G15" s="6"/>
      <c r="H15" s="6"/>
      <c r="I15" s="6"/>
      <c r="J15" s="6"/>
      <c r="K15" s="6"/>
      <c r="L15" s="6"/>
      <c r="M15" s="6"/>
      <c r="N15" s="6"/>
      <c r="V15" s="27"/>
      <c r="W15" s="27"/>
    </row>
    <row r="16" spans="1:25">
      <c r="A16" s="6" t="s">
        <v>13</v>
      </c>
      <c r="B16" s="6"/>
      <c r="C16" s="6"/>
      <c r="D16" s="6"/>
      <c r="E16" s="6"/>
      <c r="F16" s="6"/>
      <c r="G16" s="6"/>
      <c r="H16" s="6"/>
      <c r="I16" s="6"/>
      <c r="J16" s="6"/>
      <c r="K16" s="6"/>
      <c r="L16" s="6"/>
      <c r="M16" s="6"/>
      <c r="N16" s="6"/>
      <c r="V16" s="27"/>
    </row>
    <row r="17" spans="1:22">
      <c r="A17" s="6" t="s">
        <v>14</v>
      </c>
      <c r="B17" s="6"/>
      <c r="C17" s="6"/>
      <c r="D17" s="6"/>
      <c r="E17" s="6"/>
      <c r="F17" s="6"/>
      <c r="G17" s="6"/>
      <c r="H17" s="6"/>
      <c r="I17" s="6"/>
      <c r="J17" s="6"/>
      <c r="K17" s="6"/>
      <c r="L17" s="6"/>
      <c r="M17" s="6"/>
      <c r="N17" s="6"/>
      <c r="V17" s="27"/>
    </row>
    <row r="18" spans="1:22">
      <c r="V18" s="27"/>
    </row>
    <row r="19" spans="1:22">
      <c r="A19" s="6" t="s">
        <v>11</v>
      </c>
      <c r="B19" s="6"/>
      <c r="C19" s="6"/>
      <c r="D19" s="6"/>
      <c r="E19" s="6"/>
      <c r="F19" s="6"/>
      <c r="G19" s="6"/>
      <c r="H19" s="6"/>
      <c r="I19" s="6"/>
      <c r="J19" s="6"/>
      <c r="K19" s="6"/>
      <c r="L19" s="6"/>
      <c r="M19" s="6"/>
      <c r="N19" s="6"/>
      <c r="V19" s="27"/>
    </row>
    <row r="20" spans="1:22">
      <c r="A20" s="18" t="s">
        <v>15</v>
      </c>
      <c r="B20" s="18"/>
      <c r="C20" s="18"/>
      <c r="D20" s="18"/>
      <c r="E20" s="18"/>
      <c r="F20" s="18"/>
      <c r="G20" s="18"/>
      <c r="H20" s="18"/>
      <c r="I20" s="18"/>
      <c r="J20" s="18"/>
      <c r="K20" s="18"/>
      <c r="L20" s="18"/>
      <c r="M20" s="18"/>
      <c r="N20" s="18"/>
      <c r="V20" s="27"/>
    </row>
    <row r="21" spans="1:22">
      <c r="A21" s="6"/>
      <c r="B21" s="6"/>
      <c r="C21" s="6"/>
      <c r="D21" s="6"/>
      <c r="E21" s="6"/>
      <c r="F21" s="6"/>
      <c r="G21" s="6"/>
      <c r="H21" s="6"/>
      <c r="I21" s="6"/>
      <c r="J21" s="6"/>
      <c r="K21" s="6"/>
      <c r="L21" s="6"/>
      <c r="M21" s="6"/>
      <c r="N21" s="6"/>
      <c r="V21" s="27"/>
    </row>
    <row r="22" spans="1:22">
      <c r="A22" s="6" t="s">
        <v>77</v>
      </c>
      <c r="B22" s="6"/>
      <c r="C22" s="6"/>
      <c r="D22" s="6"/>
      <c r="E22" s="6"/>
      <c r="F22" s="6"/>
      <c r="G22" s="6"/>
      <c r="H22" s="6"/>
      <c r="I22" s="6"/>
      <c r="J22" s="6"/>
      <c r="K22" s="6"/>
      <c r="L22" s="6"/>
      <c r="M22" s="6"/>
      <c r="N22" s="6"/>
      <c r="V22" s="27"/>
    </row>
    <row r="23" spans="1:22">
      <c r="A23" s="6" t="s">
        <v>182</v>
      </c>
      <c r="B23" s="6"/>
      <c r="C23" s="6"/>
      <c r="D23" s="6"/>
      <c r="E23" s="6"/>
      <c r="F23" s="6"/>
      <c r="G23" s="6"/>
      <c r="H23" s="6"/>
      <c r="I23" s="6"/>
      <c r="J23" s="6"/>
      <c r="K23" s="6"/>
      <c r="L23" s="6"/>
      <c r="M23" s="6"/>
      <c r="N23" s="6"/>
      <c r="V23" s="27"/>
    </row>
    <row r="24" spans="1:22">
      <c r="A24" s="6" t="s">
        <v>183</v>
      </c>
      <c r="V24" s="27"/>
    </row>
    <row r="25" spans="1:22">
      <c r="V25" s="27"/>
    </row>
    <row r="26" spans="1:22">
      <c r="V26" s="27"/>
    </row>
    <row r="27" spans="1:22">
      <c r="V27" s="27"/>
    </row>
    <row r="28" spans="1:22">
      <c r="V28" s="27"/>
    </row>
    <row r="29" spans="1:22">
      <c r="V29" s="27"/>
    </row>
    <row r="30" spans="1:22">
      <c r="V30" s="27"/>
    </row>
    <row r="31" spans="1:22">
      <c r="V31" s="27"/>
    </row>
    <row r="32" spans="1:22">
      <c r="V32" s="27"/>
    </row>
    <row r="33" spans="1:23">
      <c r="V33" s="27"/>
    </row>
    <row r="34" spans="1:23">
      <c r="V34" s="27"/>
    </row>
    <row r="35" spans="1:23">
      <c r="V35" s="27"/>
    </row>
    <row r="36" spans="1:23">
      <c r="V36" s="27"/>
    </row>
    <row r="37" spans="1:23">
      <c r="V37" s="27"/>
    </row>
    <row r="38" spans="1:23" s="30" customFormat="1">
      <c r="A38" s="1"/>
      <c r="B38" s="1"/>
      <c r="C38" s="1"/>
      <c r="D38" s="1"/>
      <c r="E38" s="1"/>
      <c r="F38" s="1"/>
      <c r="G38" s="1"/>
      <c r="H38" s="1"/>
      <c r="I38" s="1"/>
      <c r="J38" s="1"/>
      <c r="K38" s="1"/>
      <c r="L38" s="1"/>
      <c r="M38" s="1"/>
      <c r="N38" s="1"/>
      <c r="O38" s="1"/>
      <c r="P38" s="1"/>
      <c r="Q38" s="1"/>
      <c r="R38" s="1"/>
      <c r="S38" s="1"/>
      <c r="T38" s="1"/>
      <c r="U38" s="1"/>
      <c r="V38" s="82"/>
    </row>
    <row r="39" spans="1:23" s="30" customFormat="1">
      <c r="A39" s="1"/>
      <c r="B39" s="1"/>
      <c r="C39" s="1"/>
      <c r="D39" s="1"/>
      <c r="E39" s="1"/>
      <c r="F39" s="1"/>
      <c r="G39" s="1"/>
      <c r="H39" s="1"/>
      <c r="I39" s="1"/>
      <c r="J39" s="1"/>
      <c r="K39" s="1"/>
      <c r="L39" s="1"/>
      <c r="M39" s="1"/>
      <c r="N39" s="1"/>
      <c r="O39" s="1"/>
      <c r="P39" s="1"/>
      <c r="Q39" s="1"/>
      <c r="R39" s="1"/>
      <c r="S39" s="1"/>
      <c r="T39" s="1"/>
      <c r="U39" s="1"/>
      <c r="V39" s="27"/>
      <c r="W39" s="27"/>
    </row>
    <row r="40" spans="1:23" s="30" customFormat="1">
      <c r="A40" s="1"/>
      <c r="B40" s="1"/>
      <c r="C40" s="1"/>
      <c r="D40" s="1"/>
      <c r="E40" s="1"/>
      <c r="F40" s="1"/>
      <c r="G40" s="1"/>
      <c r="H40" s="1"/>
      <c r="I40" s="1"/>
      <c r="J40" s="1"/>
      <c r="K40" s="1"/>
      <c r="L40" s="1"/>
      <c r="M40" s="1"/>
      <c r="N40" s="1"/>
      <c r="O40" s="1"/>
      <c r="P40" s="1"/>
      <c r="Q40" s="1"/>
      <c r="R40" s="1"/>
      <c r="S40" s="1"/>
      <c r="T40" s="1"/>
      <c r="U40" s="1"/>
      <c r="V40" s="27"/>
      <c r="W40" s="27"/>
    </row>
    <row r="41" spans="1:23">
      <c r="V41" s="27"/>
      <c r="W41" s="27"/>
    </row>
    <row r="42" spans="1:23">
      <c r="V42" s="27"/>
      <c r="W42" s="27"/>
    </row>
    <row r="43" spans="1:23">
      <c r="V43" s="27"/>
      <c r="W43" s="27"/>
    </row>
    <row r="44" spans="1:23">
      <c r="V44" s="27"/>
      <c r="W44" s="27"/>
    </row>
    <row r="45" spans="1:23">
      <c r="V45" s="27"/>
      <c r="W45" s="27"/>
    </row>
    <row r="46" spans="1:23">
      <c r="V46" s="27"/>
      <c r="W46" s="27"/>
    </row>
    <row r="47" spans="1:23">
      <c r="V47" s="27"/>
      <c r="W47" s="27"/>
    </row>
    <row r="48" spans="1:23">
      <c r="V48" s="27"/>
      <c r="W48" s="27"/>
    </row>
    <row r="49" spans="22:23">
      <c r="V49" s="27"/>
      <c r="W49" s="27"/>
    </row>
    <row r="50" spans="22:23">
      <c r="V50" s="27"/>
      <c r="W50" s="27"/>
    </row>
    <row r="51" spans="22:23">
      <c r="V51" s="27"/>
      <c r="W51" s="27"/>
    </row>
    <row r="52" spans="22:23">
      <c r="V52" s="27"/>
      <c r="W52" s="27"/>
    </row>
    <row r="53" spans="22:23">
      <c r="V53" s="27"/>
      <c r="W53" s="27"/>
    </row>
    <row r="54" spans="22:23">
      <c r="V54" s="27"/>
      <c r="W54" s="27"/>
    </row>
    <row r="55" spans="22:23">
      <c r="V55" s="27"/>
      <c r="W55" s="27"/>
    </row>
    <row r="56" spans="22:23">
      <c r="V56" s="27"/>
      <c r="W56" s="27"/>
    </row>
    <row r="57" spans="22:23">
      <c r="V57" s="27"/>
      <c r="W57" s="27"/>
    </row>
    <row r="58" spans="22:23">
      <c r="V58" s="27"/>
      <c r="W58" s="27"/>
    </row>
    <row r="59" spans="22:23">
      <c r="V59" s="27"/>
      <c r="W59" s="27"/>
    </row>
    <row r="60" spans="22:23">
      <c r="V60" s="27"/>
      <c r="W60" s="27"/>
    </row>
    <row r="61" spans="22:23">
      <c r="V61" s="27"/>
      <c r="W61" s="27"/>
    </row>
    <row r="62" spans="22:23">
      <c r="V62" s="27"/>
      <c r="W62" s="27"/>
    </row>
    <row r="63" spans="22:23">
      <c r="V63" s="27"/>
      <c r="W63" s="27"/>
    </row>
    <row r="64" spans="22:23">
      <c r="V64" s="27"/>
      <c r="W64" s="27"/>
    </row>
    <row r="65" spans="22:23">
      <c r="V65" s="27"/>
      <c r="W65" s="27"/>
    </row>
    <row r="66" spans="22:23">
      <c r="V66" s="27"/>
      <c r="W66" s="27"/>
    </row>
    <row r="67" spans="22:23">
      <c r="V67" s="27"/>
      <c r="W67" s="27"/>
    </row>
    <row r="68" spans="22:23">
      <c r="V68" s="27"/>
      <c r="W68" s="27"/>
    </row>
    <row r="69" spans="22:23">
      <c r="V69" s="27"/>
      <c r="W69" s="27"/>
    </row>
    <row r="70" spans="22:23">
      <c r="V70" s="27"/>
      <c r="W70" s="27"/>
    </row>
    <row r="71" spans="22:23">
      <c r="V71" s="27"/>
      <c r="W71" s="27"/>
    </row>
    <row r="72" spans="22:23">
      <c r="V72" s="27"/>
      <c r="W72" s="27"/>
    </row>
    <row r="73" spans="22:23">
      <c r="V73" s="27"/>
      <c r="W73" s="27"/>
    </row>
    <row r="74" spans="22:23">
      <c r="V74" s="27"/>
      <c r="W74" s="27"/>
    </row>
    <row r="75" spans="22:23">
      <c r="V75" s="27"/>
      <c r="W75" s="27"/>
    </row>
    <row r="76" spans="22:23">
      <c r="V76" s="27"/>
      <c r="W76" s="27"/>
    </row>
    <row r="79" spans="22:23" outlineLevel="1"/>
    <row r="80" spans="22:23" outlineLevel="1"/>
    <row r="81" outlineLevel="1"/>
    <row r="82" outlineLevel="1"/>
    <row r="83" outlineLevel="1"/>
    <row r="84" outlineLevel="1"/>
    <row r="85" outlineLevel="1"/>
  </sheetData>
  <mergeCells count="4">
    <mergeCell ref="B8:Q8"/>
    <mergeCell ref="T8:U8"/>
    <mergeCell ref="O7:U7"/>
    <mergeCell ref="A10:A11"/>
  </mergeCells>
  <hyperlinks>
    <hyperlink ref="A20" r:id="rId1"/>
    <hyperlink ref="X2" location="Contents!A1" display="Back to contents"/>
    <hyperlink ref="W2" location="'Outcome 2 Vision Zero'!A1" display="Back"/>
    <hyperlink ref="Y2" location="'Outcome 3b central freight'!A1" display="Next"/>
  </hyperlinks>
  <pageMargins left="0.70866141732283472" right="0.70866141732283472" top="0.74803149606299213" bottom="0.74803149606299213" header="0.31496062992125984" footer="0.31496062992125984"/>
  <pageSetup paperSize="9" scale="5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M13"/>
  <sheetViews>
    <sheetView showGridLines="0" workbookViewId="0">
      <selection activeCell="G25" sqref="G25"/>
    </sheetView>
  </sheetViews>
  <sheetFormatPr defaultRowHeight="15"/>
  <cols>
    <col min="1" max="1" width="14" style="19" customWidth="1"/>
    <col min="2" max="2" width="8.88671875" style="19"/>
    <col min="3" max="9" width="9.44140625" style="19" bestFit="1" customWidth="1"/>
    <col min="10" max="10" width="9.44140625" style="19" customWidth="1"/>
    <col min="11" max="11" width="8.88671875" style="19"/>
    <col min="12" max="12" width="15.5546875" style="19" customWidth="1"/>
    <col min="13" max="16384" width="8.88671875" style="19"/>
  </cols>
  <sheetData>
    <row r="1" spans="1:13" s="211" customFormat="1" ht="18">
      <c r="A1" s="230" t="s">
        <v>24</v>
      </c>
      <c r="B1" s="233"/>
      <c r="C1" s="233"/>
      <c r="D1" s="233"/>
      <c r="E1" s="233"/>
      <c r="F1" s="233"/>
      <c r="G1" s="233"/>
      <c r="H1" s="233"/>
      <c r="I1" s="233"/>
      <c r="J1" s="233"/>
      <c r="K1" s="233"/>
      <c r="L1" s="233"/>
      <c r="M1" s="233"/>
    </row>
    <row r="2" spans="1:13" ht="15.75">
      <c r="A2" s="247" t="s">
        <v>156</v>
      </c>
      <c r="B2" s="161"/>
      <c r="C2" s="161"/>
      <c r="D2" s="161"/>
      <c r="E2" s="161"/>
      <c r="F2" s="161"/>
      <c r="G2" s="161"/>
      <c r="H2" s="161"/>
      <c r="I2" s="161"/>
      <c r="J2" s="161"/>
      <c r="K2" s="79" t="s">
        <v>70</v>
      </c>
      <c r="L2" s="79" t="s">
        <v>49</v>
      </c>
      <c r="M2" s="79" t="s">
        <v>71</v>
      </c>
    </row>
    <row r="3" spans="1:13">
      <c r="A3" s="7" t="s">
        <v>26</v>
      </c>
    </row>
    <row r="4" spans="1:13" ht="15.75">
      <c r="A4" s="7" t="s">
        <v>157</v>
      </c>
    </row>
    <row r="5" spans="1:13" ht="15.75">
      <c r="A5" s="7" t="s">
        <v>158</v>
      </c>
    </row>
    <row r="7" spans="1:13">
      <c r="B7" s="303" t="s">
        <v>125</v>
      </c>
      <c r="C7" s="303"/>
      <c r="D7" s="303"/>
      <c r="E7" s="303"/>
      <c r="F7" s="303"/>
      <c r="G7" s="303"/>
      <c r="H7" s="303"/>
    </row>
    <row r="8" spans="1:13" ht="34.5" customHeight="1">
      <c r="B8" s="330" t="s">
        <v>17</v>
      </c>
      <c r="C8" s="331"/>
      <c r="D8" s="332" t="s">
        <v>18</v>
      </c>
      <c r="E8" s="333"/>
      <c r="G8" s="169"/>
      <c r="H8" s="169"/>
    </row>
    <row r="9" spans="1:13" ht="37.5" customHeight="1">
      <c r="A9" s="4"/>
      <c r="B9" s="206" t="s">
        <v>199</v>
      </c>
      <c r="C9" s="206" t="s">
        <v>200</v>
      </c>
      <c r="D9" s="207">
        <v>2021</v>
      </c>
      <c r="E9" s="204">
        <v>2026</v>
      </c>
    </row>
    <row r="10" spans="1:13" ht="34.5" customHeight="1">
      <c r="A10" s="203" t="s">
        <v>20</v>
      </c>
      <c r="B10" s="208">
        <v>19825</v>
      </c>
      <c r="C10" s="209">
        <v>18502</v>
      </c>
      <c r="D10" s="205">
        <v>18958</v>
      </c>
      <c r="E10" s="205">
        <v>17842</v>
      </c>
    </row>
    <row r="11" spans="1:13" ht="48.75" customHeight="1">
      <c r="A11" s="3" t="s">
        <v>21</v>
      </c>
      <c r="B11" s="36">
        <v>0</v>
      </c>
      <c r="C11" s="36">
        <f>(C10/B10)-1</f>
        <v>-6.6733921815888997E-2</v>
      </c>
      <c r="D11" s="36">
        <f>(D10/B10)-1</f>
        <v>-4.3732660781841126E-2</v>
      </c>
      <c r="E11" s="36">
        <f>(E10/B10)-1</f>
        <v>-0.10002522068095843</v>
      </c>
    </row>
    <row r="13" spans="1:13">
      <c r="A13" s="105" t="s">
        <v>116</v>
      </c>
      <c r="F13" s="210"/>
    </row>
  </sheetData>
  <mergeCells count="3">
    <mergeCell ref="B7:H7"/>
    <mergeCell ref="B8:C8"/>
    <mergeCell ref="D8:E8"/>
  </mergeCells>
  <hyperlinks>
    <hyperlink ref="M2" location="'Outcome 3c Car ownership'!A1" display="Next"/>
    <hyperlink ref="K2" location="'Outcome 3a reduce traffic'!A1" display="Back"/>
    <hyperlink ref="L2" location="Contents!A1" display="Back to contents"/>
  </hyperlinks>
  <pageMargins left="0.70866141732283472" right="0.70866141732283472" top="0.74803149606299213" bottom="0.74803149606299213" header="0.31496062992125984" footer="0.31496062992125984"/>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D48"/>
    <pageSetUpPr fitToPage="1"/>
  </sheetPr>
  <dimension ref="A1:W20"/>
  <sheetViews>
    <sheetView zoomScaleNormal="100" workbookViewId="0">
      <selection activeCell="A10" sqref="A10"/>
    </sheetView>
  </sheetViews>
  <sheetFormatPr defaultRowHeight="15" outlineLevelCol="1"/>
  <cols>
    <col min="1" max="1" width="20.6640625" style="1" customWidth="1"/>
    <col min="2" max="14" width="9.44140625" style="1" hidden="1" customWidth="1" outlineLevel="1"/>
    <col min="15" max="15" width="9.44140625" style="1" customWidth="1" collapsed="1"/>
    <col min="16" max="17" width="9.44140625" style="1" customWidth="1"/>
    <col min="18" max="19" width="10" style="1" bestFit="1" customWidth="1"/>
    <col min="20" max="20" width="10" style="1" customWidth="1"/>
    <col min="21" max="21" width="8.88671875" style="1"/>
    <col min="22" max="22" width="14.21875" style="1" customWidth="1"/>
    <col min="23" max="16384" width="8.88671875" style="1"/>
  </cols>
  <sheetData>
    <row r="1" spans="1:23" ht="18">
      <c r="A1" s="230" t="s">
        <v>24</v>
      </c>
      <c r="B1" s="115"/>
      <c r="C1" s="115"/>
      <c r="D1" s="115"/>
      <c r="E1" s="115"/>
      <c r="F1" s="115"/>
      <c r="G1" s="115"/>
      <c r="H1" s="115"/>
      <c r="I1" s="115"/>
      <c r="J1" s="115"/>
      <c r="K1" s="115"/>
      <c r="L1" s="115"/>
      <c r="M1" s="115"/>
      <c r="N1" s="115"/>
      <c r="O1" s="115"/>
      <c r="P1" s="116"/>
      <c r="Q1" s="116"/>
      <c r="R1" s="116"/>
      <c r="S1" s="116"/>
      <c r="T1" s="116"/>
      <c r="U1" s="116"/>
      <c r="V1" s="116"/>
      <c r="W1" s="116"/>
    </row>
    <row r="2" spans="1:23" ht="15.75">
      <c r="A2" s="247" t="s">
        <v>159</v>
      </c>
      <c r="B2" s="247"/>
      <c r="C2" s="247"/>
      <c r="D2" s="247"/>
      <c r="E2" s="247"/>
      <c r="F2" s="247"/>
      <c r="G2" s="247"/>
      <c r="H2" s="247"/>
      <c r="I2" s="247"/>
      <c r="J2" s="247"/>
      <c r="K2" s="247"/>
      <c r="L2" s="247"/>
      <c r="M2" s="247"/>
      <c r="N2" s="247"/>
      <c r="O2" s="247"/>
      <c r="P2" s="248"/>
      <c r="Q2" s="248"/>
      <c r="R2" s="248"/>
      <c r="S2" s="248"/>
      <c r="T2" s="248"/>
      <c r="U2" s="79" t="s">
        <v>70</v>
      </c>
      <c r="V2" s="79" t="s">
        <v>49</v>
      </c>
      <c r="W2" s="79" t="s">
        <v>71</v>
      </c>
    </row>
    <row r="3" spans="1:23">
      <c r="A3" s="7" t="s">
        <v>25</v>
      </c>
      <c r="B3" s="7"/>
      <c r="C3" s="7"/>
      <c r="D3" s="7"/>
      <c r="E3" s="7"/>
      <c r="F3" s="7"/>
      <c r="G3" s="7"/>
      <c r="H3" s="7"/>
      <c r="I3" s="7"/>
      <c r="J3" s="7"/>
      <c r="K3" s="7"/>
      <c r="L3" s="7"/>
      <c r="M3" s="7"/>
      <c r="N3" s="7"/>
      <c r="O3" s="7"/>
    </row>
    <row r="4" spans="1:23" ht="15.75">
      <c r="A4" s="7" t="s">
        <v>160</v>
      </c>
      <c r="B4" s="7"/>
      <c r="C4" s="7"/>
      <c r="D4" s="7"/>
      <c r="E4" s="7"/>
      <c r="F4" s="7"/>
      <c r="G4" s="7"/>
      <c r="H4" s="7"/>
      <c r="I4" s="7"/>
      <c r="J4" s="7"/>
      <c r="K4" s="7"/>
      <c r="L4" s="7"/>
      <c r="M4" s="7"/>
      <c r="N4" s="7"/>
      <c r="O4" s="7"/>
    </row>
    <row r="5" spans="1:23" ht="15.75">
      <c r="A5" s="7" t="s">
        <v>161</v>
      </c>
      <c r="B5" s="7"/>
      <c r="C5" s="7"/>
      <c r="D5" s="7"/>
      <c r="E5" s="7"/>
      <c r="F5" s="7"/>
      <c r="G5" s="7"/>
      <c r="H5" s="7"/>
      <c r="I5" s="7"/>
      <c r="J5" s="7"/>
      <c r="K5" s="7"/>
      <c r="L5" s="7"/>
      <c r="M5" s="7"/>
      <c r="N5" s="7"/>
      <c r="O5" s="7"/>
    </row>
    <row r="6" spans="1:23">
      <c r="A6" s="8"/>
      <c r="B6" s="8"/>
      <c r="C6" s="8"/>
      <c r="D6" s="8"/>
      <c r="E6" s="8"/>
      <c r="F6" s="8"/>
      <c r="G6" s="8"/>
      <c r="H6" s="8"/>
      <c r="I6" s="8"/>
      <c r="J6" s="8"/>
      <c r="K6" s="8"/>
      <c r="L6" s="8"/>
      <c r="M6" s="8"/>
      <c r="N6" s="8"/>
      <c r="O6" s="8"/>
      <c r="P6" s="9"/>
    </row>
    <row r="7" spans="1:23">
      <c r="A7" s="8"/>
      <c r="B7" s="8"/>
      <c r="C7" s="8"/>
      <c r="D7" s="8"/>
      <c r="E7" s="8"/>
      <c r="F7" s="8"/>
      <c r="G7" s="8"/>
      <c r="H7" s="8"/>
      <c r="I7" s="8"/>
      <c r="J7" s="8"/>
      <c r="K7" s="8"/>
      <c r="L7" s="8"/>
      <c r="M7" s="8"/>
      <c r="N7" s="8"/>
      <c r="O7" s="334" t="s">
        <v>81</v>
      </c>
      <c r="P7" s="334"/>
      <c r="Q7" s="334"/>
      <c r="R7" s="334"/>
      <c r="S7" s="334"/>
      <c r="T7" s="72"/>
    </row>
    <row r="8" spans="1:23">
      <c r="A8" s="56" t="s">
        <v>0</v>
      </c>
      <c r="B8" s="293" t="s">
        <v>17</v>
      </c>
      <c r="C8" s="293"/>
      <c r="D8" s="293"/>
      <c r="E8" s="293"/>
      <c r="F8" s="293"/>
      <c r="G8" s="293"/>
      <c r="H8" s="293"/>
      <c r="I8" s="293"/>
      <c r="J8" s="293"/>
      <c r="K8" s="293"/>
      <c r="L8" s="293"/>
      <c r="M8" s="293"/>
      <c r="N8" s="293"/>
      <c r="O8" s="293"/>
      <c r="P8" s="293"/>
      <c r="Q8" s="294"/>
      <c r="R8" s="296" t="s">
        <v>18</v>
      </c>
      <c r="S8" s="296"/>
      <c r="T8" s="91"/>
    </row>
    <row r="9" spans="1:23" ht="28.5" customHeight="1">
      <c r="A9" s="56"/>
      <c r="B9" s="34">
        <v>2001</v>
      </c>
      <c r="C9" s="34">
        <v>2002</v>
      </c>
      <c r="D9" s="34">
        <v>2003</v>
      </c>
      <c r="E9" s="34">
        <v>2004</v>
      </c>
      <c r="F9" s="34">
        <v>2005</v>
      </c>
      <c r="G9" s="34">
        <v>2006</v>
      </c>
      <c r="H9" s="34">
        <v>2007</v>
      </c>
      <c r="I9" s="34">
        <v>2008</v>
      </c>
      <c r="J9" s="34">
        <v>2009</v>
      </c>
      <c r="K9" s="34">
        <v>2010</v>
      </c>
      <c r="L9" s="34">
        <v>2011</v>
      </c>
      <c r="M9" s="34">
        <v>2012</v>
      </c>
      <c r="N9" s="34">
        <v>2013</v>
      </c>
      <c r="O9" s="34">
        <v>2014</v>
      </c>
      <c r="P9" s="34">
        <v>2015</v>
      </c>
      <c r="Q9" s="53">
        <v>2016</v>
      </c>
      <c r="R9" s="74">
        <v>2021</v>
      </c>
      <c r="S9" s="74">
        <v>2041</v>
      </c>
    </row>
    <row r="10" spans="1:23" ht="16.5" customHeight="1">
      <c r="A10" s="363" t="s">
        <v>1</v>
      </c>
      <c r="B10" s="107">
        <v>69374</v>
      </c>
      <c r="C10" s="107">
        <v>68851</v>
      </c>
      <c r="D10" s="107">
        <v>68108</v>
      </c>
      <c r="E10" s="107">
        <v>68155</v>
      </c>
      <c r="F10" s="107">
        <v>68294</v>
      </c>
      <c r="G10" s="107">
        <v>67576</v>
      </c>
      <c r="H10" s="107">
        <v>66799</v>
      </c>
      <c r="I10" s="107">
        <v>66943</v>
      </c>
      <c r="J10" s="107">
        <v>66104</v>
      </c>
      <c r="K10" s="107">
        <v>64978</v>
      </c>
      <c r="L10" s="107">
        <v>63526</v>
      </c>
      <c r="M10" s="107">
        <v>62616</v>
      </c>
      <c r="N10" s="107">
        <v>62957</v>
      </c>
      <c r="O10" s="356">
        <v>64086</v>
      </c>
      <c r="P10" s="356">
        <v>65743</v>
      </c>
      <c r="Q10" s="357">
        <v>66980</v>
      </c>
      <c r="R10" s="358">
        <v>64200</v>
      </c>
      <c r="S10" s="358">
        <v>62400</v>
      </c>
      <c r="U10" s="79"/>
      <c r="V10" s="79"/>
      <c r="W10" s="79"/>
    </row>
    <row r="11" spans="1:23" ht="16.5" customHeight="1">
      <c r="A11" s="3"/>
      <c r="B11" s="107"/>
      <c r="C11" s="107"/>
      <c r="D11" s="107"/>
      <c r="E11" s="107"/>
      <c r="F11" s="107"/>
      <c r="G11" s="107"/>
      <c r="H11" s="107"/>
      <c r="I11" s="107"/>
      <c r="J11" s="107"/>
      <c r="K11" s="107"/>
      <c r="L11" s="107"/>
      <c r="M11" s="107"/>
      <c r="N11" s="107"/>
      <c r="O11" s="107"/>
      <c r="P11" s="107"/>
      <c r="Q11" s="107"/>
      <c r="R11" s="12"/>
      <c r="S11" s="12"/>
      <c r="U11" s="79"/>
      <c r="V11" s="79"/>
      <c r="W11" s="79"/>
    </row>
    <row r="12" spans="1:23">
      <c r="S12" s="26"/>
    </row>
    <row r="13" spans="1:23">
      <c r="A13" s="6" t="s">
        <v>87</v>
      </c>
      <c r="B13" s="6"/>
      <c r="C13" s="6"/>
      <c r="D13" s="6"/>
      <c r="E13" s="6"/>
      <c r="F13" s="6"/>
      <c r="G13" s="6"/>
      <c r="H13" s="6"/>
      <c r="I13" s="6"/>
      <c r="J13" s="6"/>
      <c r="K13" s="6"/>
      <c r="L13" s="6"/>
      <c r="M13" s="6"/>
      <c r="N13" s="6"/>
      <c r="O13" s="6"/>
    </row>
    <row r="14" spans="1:23">
      <c r="A14" s="6" t="s">
        <v>83</v>
      </c>
      <c r="B14" s="6"/>
      <c r="C14" s="6"/>
      <c r="D14" s="6"/>
      <c r="E14" s="6"/>
      <c r="F14" s="6"/>
      <c r="G14" s="6"/>
      <c r="H14" s="6"/>
      <c r="I14" s="6"/>
      <c r="J14" s="6"/>
      <c r="K14" s="6"/>
      <c r="L14" s="6"/>
      <c r="M14" s="6"/>
      <c r="N14" s="6"/>
      <c r="O14" s="6"/>
    </row>
    <row r="15" spans="1:23">
      <c r="A15" s="6" t="s">
        <v>84</v>
      </c>
      <c r="B15" s="6"/>
      <c r="C15" s="6"/>
      <c r="D15" s="6"/>
      <c r="E15" s="6"/>
      <c r="F15" s="6"/>
      <c r="G15" s="6"/>
      <c r="H15" s="6"/>
      <c r="I15" s="6"/>
      <c r="J15" s="6"/>
      <c r="K15" s="6"/>
      <c r="L15" s="6"/>
      <c r="M15" s="6"/>
      <c r="N15" s="6"/>
      <c r="O15" s="6"/>
    </row>
    <row r="17" spans="1:15">
      <c r="A17" s="6" t="s">
        <v>11</v>
      </c>
      <c r="B17" s="6"/>
      <c r="C17" s="6"/>
      <c r="D17" s="6"/>
      <c r="E17" s="6"/>
      <c r="F17" s="6"/>
      <c r="G17" s="6"/>
      <c r="H17" s="6"/>
      <c r="I17" s="6"/>
      <c r="J17" s="6"/>
      <c r="K17" s="6"/>
      <c r="L17" s="6"/>
      <c r="M17" s="6"/>
      <c r="N17" s="6"/>
      <c r="O17" s="6"/>
    </row>
    <row r="18" spans="1:15">
      <c r="A18" s="18" t="s">
        <v>85</v>
      </c>
      <c r="B18" s="18"/>
      <c r="C18" s="18"/>
      <c r="D18" s="18"/>
      <c r="E18" s="18"/>
      <c r="F18" s="18"/>
      <c r="G18" s="18"/>
      <c r="H18" s="18"/>
      <c r="I18" s="18"/>
      <c r="J18" s="18"/>
      <c r="K18" s="18"/>
      <c r="L18" s="18"/>
      <c r="M18" s="18"/>
      <c r="N18" s="18"/>
      <c r="O18" s="18"/>
    </row>
    <row r="20" spans="1:15">
      <c r="A20" s="6" t="s">
        <v>77</v>
      </c>
      <c r="B20" s="6"/>
      <c r="C20" s="6"/>
      <c r="D20" s="6"/>
      <c r="E20" s="6"/>
      <c r="F20" s="6"/>
      <c r="G20" s="6"/>
      <c r="H20" s="6"/>
      <c r="I20" s="6"/>
      <c r="J20" s="6"/>
      <c r="K20" s="6"/>
      <c r="L20" s="6"/>
      <c r="M20" s="6"/>
      <c r="N20" s="6"/>
      <c r="O20" s="6"/>
    </row>
  </sheetData>
  <mergeCells count="3">
    <mergeCell ref="R8:S8"/>
    <mergeCell ref="B8:Q8"/>
    <mergeCell ref="O7:S7"/>
  </mergeCells>
  <hyperlinks>
    <hyperlink ref="V2" location="Contents!A1" display="Back to contents"/>
    <hyperlink ref="U2" location="'Outcome 3b central freight'!A1" display="Back"/>
    <hyperlink ref="W2" location="'Outcome 4a CO2'!A1" display="Next"/>
    <hyperlink ref="A18" r:id="rId1"/>
  </hyperlinks>
  <pageMargins left="0.70866141732283472" right="0.70866141732283472" top="0.74803149606299213" bottom="0.74803149606299213" header="0.31496062992125984" footer="0.31496062992125984"/>
  <pageSetup paperSize="9" scale="6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Contents</vt:lpstr>
      <vt:lpstr>Borough dashboard</vt:lpstr>
      <vt:lpstr>Overall aim Sust Mode Share</vt:lpstr>
      <vt:lpstr>Outcome 1a daily active travel</vt:lpstr>
      <vt:lpstr>Outcome 1b cycle network access</vt:lpstr>
      <vt:lpstr>Outcome 2 Vision Zero</vt:lpstr>
      <vt:lpstr>Outcome 3a reduce traffic</vt:lpstr>
      <vt:lpstr>Outcome 3b central freight</vt:lpstr>
      <vt:lpstr>Outcome 3c car ownership</vt:lpstr>
      <vt:lpstr>Outcome 4a CO2</vt:lpstr>
      <vt:lpstr>Outcome 4b NOx</vt:lpstr>
      <vt:lpstr>Outcome 4c PM10</vt:lpstr>
      <vt:lpstr>Outcome 4d PM2.5</vt:lpstr>
      <vt:lpstr>Outcome 5 PT use</vt:lpstr>
      <vt:lpstr>Outcome 6 Step-free journ time</vt:lpstr>
      <vt:lpstr>Outcome 7 bus speeds</vt:lpstr>
      <vt:lpstr>Further data sources</vt:lpstr>
      <vt:lpstr>'Borough dashboard'!Print_Area</vt:lpstr>
      <vt:lpstr>Contents!Print_Area</vt:lpstr>
      <vt:lpstr>'Further data sources'!Print_Area</vt:lpstr>
      <vt:lpstr>'Outcome 1a daily active travel'!Print_Area</vt:lpstr>
      <vt:lpstr>'Outcome 1b cycle network access'!Print_Area</vt:lpstr>
      <vt:lpstr>'Outcome 3a reduce traffic'!Print_Area</vt:lpstr>
      <vt:lpstr>'Outcome 3b central freight'!Print_Area</vt:lpstr>
      <vt:lpstr>'Outcome 3c car ownership'!Print_Area</vt:lpstr>
      <vt:lpstr>'Outcome 4a CO2'!Print_Area</vt:lpstr>
      <vt:lpstr>'Outcome 4b NOx'!Print_Area</vt:lpstr>
      <vt:lpstr>'Outcome 4c PM10'!Print_Area</vt:lpstr>
      <vt:lpstr>'Outcome 4d PM2.5'!Print_Area</vt:lpstr>
      <vt:lpstr>'Outcome 5 PT use'!Print_Area</vt:lpstr>
      <vt:lpstr>'Outcome 6 Step-free journ time'!Print_Area</vt:lpstr>
      <vt:lpstr>'Outcome 7 bus speeds'!Print_Area</vt:lpstr>
      <vt:lpstr>'Overall aim Sust Mode Share'!Print_Area</vt:lpstr>
    </vt:vector>
  </TitlesOfParts>
  <Company>Transport For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OliverDrasar</dc:creator>
  <cp:lastModifiedBy>Taylor9,Kieran</cp:lastModifiedBy>
  <cp:lastPrinted>2018-04-25T14:23:31Z</cp:lastPrinted>
  <dcterms:created xsi:type="dcterms:W3CDTF">2018-02-08T08:48:14Z</dcterms:created>
  <dcterms:modified xsi:type="dcterms:W3CDTF">2018-09-28T16:11:38Z</dcterms:modified>
  <cp:contentStatus/>
</cp:coreProperties>
</file>